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 - Chodník na ulici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Chodník na ulici...'!$C$95:$K$403</definedName>
    <definedName name="_xlnm.Print_Area" localSheetId="1">'SO 101 - Chodník na ulici...'!$C$4:$J$41,'SO 101 - Chodník na ulici...'!$C$47:$J$75,'SO 101 - Chodník na ulici...'!$C$81:$K$403</definedName>
    <definedName name="_xlnm.Print_Titles" localSheetId="1">'SO 101 - Chodník na ulici...'!$95:$95</definedName>
    <definedName name="_xlnm._FilterDatabase" localSheetId="2" hidden="1">'VRN - Vedlejší rozpočtové...'!$C$87:$K$107</definedName>
    <definedName name="_xlnm.Print_Area" localSheetId="2">'VRN - Vedlejší rozpočtové...'!$C$4:$J$41,'VRN - Vedlejší rozpočtové...'!$C$47:$J$67,'VRN - Vedlejší rozpočtové...'!$C$73:$K$107</definedName>
    <definedName name="_xlnm.Print_Titles" localSheetId="2">'VRN - Vedlejší rozpočtové...'!$87:$87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106"/>
  <c r="BH106"/>
  <c r="BG106"/>
  <c r="BF106"/>
  <c r="T106"/>
  <c r="T105"/>
  <c r="R106"/>
  <c r="R105"/>
  <c r="P106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F84"/>
  <c r="F82"/>
  <c r="E80"/>
  <c r="J58"/>
  <c r="F58"/>
  <c r="F56"/>
  <c r="E54"/>
  <c r="J26"/>
  <c r="E26"/>
  <c r="J59"/>
  <c r="J25"/>
  <c r="J20"/>
  <c r="E20"/>
  <c r="F85"/>
  <c r="J19"/>
  <c r="J14"/>
  <c r="J56"/>
  <c r="E7"/>
  <c r="E76"/>
  <c i="2" r="J39"/>
  <c r="J38"/>
  <c i="1" r="AY56"/>
  <c i="2" r="J37"/>
  <c i="1" r="AX56"/>
  <c i="2" r="BI401"/>
  <c r="BH401"/>
  <c r="BG401"/>
  <c r="BF401"/>
  <c r="T401"/>
  <c r="R401"/>
  <c r="P401"/>
  <c r="BI397"/>
  <c r="BH397"/>
  <c r="BG397"/>
  <c r="BF397"/>
  <c r="T397"/>
  <c r="R397"/>
  <c r="P397"/>
  <c r="BI392"/>
  <c r="BH392"/>
  <c r="BG392"/>
  <c r="BF392"/>
  <c r="T392"/>
  <c r="T391"/>
  <c r="R392"/>
  <c r="R391"/>
  <c r="P392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T285"/>
  <c r="R286"/>
  <c r="R285"/>
  <c r="P286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T213"/>
  <c r="R214"/>
  <c r="R213"/>
  <c r="P214"/>
  <c r="P213"/>
  <c r="BI209"/>
  <c r="BH209"/>
  <c r="BG209"/>
  <c r="BF209"/>
  <c r="T209"/>
  <c r="T208"/>
  <c r="R209"/>
  <c r="R208"/>
  <c r="P209"/>
  <c r="P208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7"/>
  <c r="BH117"/>
  <c r="BG117"/>
  <c r="BF117"/>
  <c r="T117"/>
  <c r="R117"/>
  <c r="P117"/>
  <c r="BI113"/>
  <c r="BH113"/>
  <c r="BG113"/>
  <c r="BF113"/>
  <c r="T113"/>
  <c r="R113"/>
  <c r="P113"/>
  <c r="BI106"/>
  <c r="BH106"/>
  <c r="BG106"/>
  <c r="BF106"/>
  <c r="T106"/>
  <c r="R106"/>
  <c r="P106"/>
  <c r="BI99"/>
  <c r="BH99"/>
  <c r="BG99"/>
  <c r="BF99"/>
  <c r="T99"/>
  <c r="R99"/>
  <c r="P99"/>
  <c r="J92"/>
  <c r="F92"/>
  <c r="F90"/>
  <c r="E88"/>
  <c r="J58"/>
  <c r="F58"/>
  <c r="F56"/>
  <c r="E54"/>
  <c r="J26"/>
  <c r="E26"/>
  <c r="J59"/>
  <c r="J25"/>
  <c r="J20"/>
  <c r="E20"/>
  <c r="F93"/>
  <c r="J19"/>
  <c r="J14"/>
  <c r="J56"/>
  <c r="E7"/>
  <c r="E84"/>
  <c i="1" r="L50"/>
  <c r="AM50"/>
  <c r="AM49"/>
  <c r="L49"/>
  <c r="AM47"/>
  <c r="L47"/>
  <c r="L45"/>
  <c r="L44"/>
  <c i="2" r="BK99"/>
  <c r="BK194"/>
  <c r="J375"/>
  <c r="J127"/>
  <c r="J186"/>
  <c r="J204"/>
  <c r="J153"/>
  <c r="J304"/>
  <c r="BK223"/>
  <c r="BK333"/>
  <c r="BK197"/>
  <c i="1" r="AS55"/>
  <c i="3" r="BK94"/>
  <c i="2" r="J293"/>
  <c r="BK325"/>
  <c r="BK397"/>
  <c r="J237"/>
  <c r="J182"/>
  <c r="BK281"/>
  <c r="J401"/>
  <c r="J265"/>
  <c r="BK383"/>
  <c r="BK174"/>
  <c r="J214"/>
  <c r="BK106"/>
  <c r="BK379"/>
  <c r="J335"/>
  <c r="BK335"/>
  <c r="BK139"/>
  <c i="3" r="J101"/>
  <c i="2" r="BK165"/>
  <c r="J143"/>
  <c r="BK237"/>
  <c r="J190"/>
  <c r="J161"/>
  <c r="J113"/>
  <c r="BK259"/>
  <c r="BK219"/>
  <c r="BK277"/>
  <c r="BK289"/>
  <c r="BK401"/>
  <c r="BK127"/>
  <c r="J269"/>
  <c i="3" r="BK101"/>
  <c i="2" r="BK113"/>
  <c r="BK304"/>
  <c i="3" r="J103"/>
  <c i="2" r="J259"/>
  <c r="BK297"/>
  <c r="J281"/>
  <c r="J277"/>
  <c r="BK273"/>
  <c r="J352"/>
  <c r="BK204"/>
  <c r="BK157"/>
  <c r="BK227"/>
  <c r="BK352"/>
  <c r="J307"/>
  <c r="J379"/>
  <c r="J333"/>
  <c r="BK117"/>
  <c i="3" r="J92"/>
  <c i="2" r="J321"/>
  <c r="J106"/>
  <c r="BK387"/>
  <c r="J318"/>
  <c r="J286"/>
  <c r="J289"/>
  <c r="BK149"/>
  <c i="3" r="J96"/>
  <c i="2" r="BK269"/>
  <c r="BK161"/>
  <c r="J310"/>
  <c r="BK209"/>
  <c r="J329"/>
  <c r="J397"/>
  <c r="BK143"/>
  <c i="3" r="J99"/>
  <c i="2" r="J149"/>
  <c r="BK293"/>
  <c r="BK131"/>
  <c r="J325"/>
  <c r="BK339"/>
  <c r="J297"/>
  <c r="J273"/>
  <c r="BK233"/>
  <c i="3" r="BK99"/>
  <c i="2" r="J194"/>
  <c r="BK392"/>
  <c r="BK315"/>
  <c r="J244"/>
  <c r="J201"/>
  <c i="3" r="BK106"/>
  <c i="2" r="J383"/>
  <c r="J165"/>
  <c r="BK318"/>
  <c r="J339"/>
  <c r="BK343"/>
  <c r="J315"/>
  <c i="3" r="J90"/>
  <c i="2" r="J233"/>
  <c r="J174"/>
  <c r="J178"/>
  <c r="J197"/>
  <c r="BK190"/>
  <c r="BK375"/>
  <c r="J209"/>
  <c r="J387"/>
  <c r="BK255"/>
  <c r="J170"/>
  <c r="BK307"/>
  <c r="J392"/>
  <c r="BK214"/>
  <c r="BK170"/>
  <c r="J117"/>
  <c r="BK329"/>
  <c r="J300"/>
  <c r="BK310"/>
  <c r="J343"/>
  <c r="BK347"/>
  <c r="BK251"/>
  <c r="BK201"/>
  <c i="3" r="BK103"/>
  <c i="2" r="BK241"/>
  <c r="J139"/>
  <c r="J219"/>
  <c r="J241"/>
  <c r="J131"/>
  <c i="3" r="BK96"/>
  <c r="BK90"/>
  <c i="2" r="BK244"/>
  <c r="J347"/>
  <c r="J337"/>
  <c i="3" r="J106"/>
  <c i="2" r="J123"/>
  <c r="BK337"/>
  <c r="BK182"/>
  <c r="J223"/>
  <c r="BK123"/>
  <c r="BK265"/>
  <c r="J251"/>
  <c r="J157"/>
  <c r="J255"/>
  <c r="BK247"/>
  <c i="1" r="AS57"/>
  <c i="3" r="BK92"/>
  <c i="2" r="J247"/>
  <c r="BK153"/>
  <c r="BK300"/>
  <c r="BK186"/>
  <c r="BK178"/>
  <c r="J227"/>
  <c r="J99"/>
  <c r="BK286"/>
  <c r="BK321"/>
  <c i="3" r="J94"/>
  <c i="2" l="1" r="R351"/>
  <c r="T351"/>
  <c r="P351"/>
  <c r="BK98"/>
  <c r="J98"/>
  <c r="J65"/>
  <c r="BK218"/>
  <c r="J218"/>
  <c r="J68"/>
  <c r="P98"/>
  <c r="R218"/>
  <c r="P288"/>
  <c r="R98"/>
  <c r="T218"/>
  <c r="R288"/>
  <c r="T98"/>
  <c r="P218"/>
  <c r="BK288"/>
  <c r="J288"/>
  <c r="J70"/>
  <c r="T288"/>
  <c r="BK351"/>
  <c r="J351"/>
  <c r="J71"/>
  <c r="P396"/>
  <c r="P395"/>
  <c r="R396"/>
  <c r="R395"/>
  <c i="3" r="BK89"/>
  <c r="J89"/>
  <c r="J64"/>
  <c r="R89"/>
  <c r="BK98"/>
  <c r="J98"/>
  <c r="J65"/>
  <c r="T98"/>
  <c i="2" r="BK396"/>
  <c r="J396"/>
  <c r="J74"/>
  <c r="T396"/>
  <c r="T395"/>
  <c i="3" r="P89"/>
  <c r="T89"/>
  <c r="T88"/>
  <c r="P98"/>
  <c r="R98"/>
  <c i="2" r="BK208"/>
  <c r="J208"/>
  <c r="J66"/>
  <c r="BK285"/>
  <c r="J285"/>
  <c r="J69"/>
  <c r="BK213"/>
  <c r="J213"/>
  <c r="J67"/>
  <c r="BK391"/>
  <c r="J391"/>
  <c r="J72"/>
  <c i="3" r="BK105"/>
  <c r="J105"/>
  <c r="J66"/>
  <c i="2" r="BK97"/>
  <c r="J97"/>
  <c r="J64"/>
  <c i="3" r="E50"/>
  <c r="F59"/>
  <c r="BE90"/>
  <c r="BE94"/>
  <c r="J85"/>
  <c r="BE96"/>
  <c i="2" r="BK395"/>
  <c r="J395"/>
  <c r="J73"/>
  <c i="3" r="J82"/>
  <c r="BE92"/>
  <c r="BE99"/>
  <c r="BE103"/>
  <c r="BE106"/>
  <c r="BE101"/>
  <c i="2" r="J93"/>
  <c r="BE106"/>
  <c r="BE197"/>
  <c r="BE209"/>
  <c r="BE204"/>
  <c r="BE247"/>
  <c r="BE397"/>
  <c r="BE123"/>
  <c r="BE251"/>
  <c r="BE99"/>
  <c r="BE165"/>
  <c r="BE219"/>
  <c r="BE223"/>
  <c r="BE227"/>
  <c r="BE269"/>
  <c r="BE310"/>
  <c r="J90"/>
  <c r="BE113"/>
  <c r="BE182"/>
  <c r="BE265"/>
  <c r="E50"/>
  <c r="F59"/>
  <c r="BE117"/>
  <c r="BE325"/>
  <c r="BE329"/>
  <c r="BE337"/>
  <c r="BE401"/>
  <c r="BE277"/>
  <c r="BE286"/>
  <c r="BE293"/>
  <c r="BE300"/>
  <c r="BE307"/>
  <c r="BE347"/>
  <c r="BE352"/>
  <c r="BE383"/>
  <c r="BE214"/>
  <c r="BE281"/>
  <c r="BE304"/>
  <c r="BE392"/>
  <c r="BE174"/>
  <c r="BE190"/>
  <c r="BE131"/>
  <c r="BE139"/>
  <c r="BE153"/>
  <c r="BE161"/>
  <c r="BE289"/>
  <c r="BE315"/>
  <c r="BE339"/>
  <c r="BE343"/>
  <c r="BE375"/>
  <c r="BE387"/>
  <c r="BE127"/>
  <c r="BE186"/>
  <c r="BE237"/>
  <c r="BE255"/>
  <c r="BE321"/>
  <c r="BE333"/>
  <c r="BE335"/>
  <c r="BE379"/>
  <c r="BE143"/>
  <c r="BE157"/>
  <c r="BE170"/>
  <c r="BE149"/>
  <c r="BE178"/>
  <c r="BE194"/>
  <c r="BE233"/>
  <c r="BE241"/>
  <c r="BE201"/>
  <c r="BE244"/>
  <c r="BE259"/>
  <c r="BE273"/>
  <c r="BE297"/>
  <c r="BE318"/>
  <c i="3" r="J36"/>
  <c i="1" r="AW58"/>
  <c i="2" r="F38"/>
  <c i="1" r="BC56"/>
  <c r="BC55"/>
  <c i="3" r="F36"/>
  <c i="1" r="BA58"/>
  <c r="BA57"/>
  <c r="AW57"/>
  <c i="3" r="F39"/>
  <c i="1" r="BD58"/>
  <c r="BD57"/>
  <c i="2" r="J36"/>
  <c i="1" r="AW56"/>
  <c i="2" r="F36"/>
  <c i="1" r="BA56"/>
  <c r="BA55"/>
  <c r="AW55"/>
  <c i="3" r="F37"/>
  <c i="1" r="BB58"/>
  <c r="BB57"/>
  <c r="AX57"/>
  <c i="2" r="F39"/>
  <c i="1" r="BD56"/>
  <c r="BD55"/>
  <c i="3" r="F38"/>
  <c i="1" r="BC58"/>
  <c r="BC57"/>
  <c r="AY57"/>
  <c r="AS54"/>
  <c i="2" r="F37"/>
  <c i="1" r="BB56"/>
  <c r="BB55"/>
  <c r="AX55"/>
  <c i="3" l="1" r="P88"/>
  <c i="1" r="AU58"/>
  <c i="3" r="R88"/>
  <c i="2" r="T97"/>
  <c r="T96"/>
  <c r="R97"/>
  <c r="R96"/>
  <c r="P97"/>
  <c r="P96"/>
  <c i="1" r="AU56"/>
  <c i="3" r="BK88"/>
  <c r="J88"/>
  <c r="J63"/>
  <c i="2" r="BK96"/>
  <c r="J96"/>
  <c r="J63"/>
  <c i="1" r="AU57"/>
  <c i="2" r="J35"/>
  <c i="1" r="AV56"/>
  <c r="AT56"/>
  <c r="BC54"/>
  <c r="W32"/>
  <c r="BB54"/>
  <c r="AX54"/>
  <c r="BD54"/>
  <c r="W33"/>
  <c i="3" r="J35"/>
  <c i="1" r="AV58"/>
  <c r="AT58"/>
  <c r="AU55"/>
  <c r="AU54"/>
  <c r="BA54"/>
  <c r="W30"/>
  <c r="AY55"/>
  <c i="2" r="F35"/>
  <c i="1" r="AZ56"/>
  <c r="AZ55"/>
  <c i="3" r="F35"/>
  <c i="1" r="AZ58"/>
  <c r="AZ57"/>
  <c r="AV57"/>
  <c r="AT57"/>
  <c i="3" l="1" r="J32"/>
  <c i="1" r="AG58"/>
  <c r="AG57"/>
  <c r="AV55"/>
  <c r="AT55"/>
  <c r="AZ54"/>
  <c r="AV54"/>
  <c r="AK29"/>
  <c r="AY54"/>
  <c r="AW54"/>
  <c r="AK30"/>
  <c r="W31"/>
  <c i="2" r="J32"/>
  <c i="1" r="AG56"/>
  <c r="AG55"/>
  <c r="AG54"/>
  <c i="3" l="1" r="J41"/>
  <c i="2" r="J41"/>
  <c i="1" r="AN56"/>
  <c r="AN55"/>
  <c r="AN58"/>
  <c r="AN57"/>
  <c r="AT54"/>
  <c r="W29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<sst xmlns="http://schemas.openxmlformats.org/spreadsheetml/2006/main">
  <si>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</si>
  <si>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</si>
  <si>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</si>
  <si>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</si>
  <si>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</si>
  <si>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{9bb30716-6432-4f77-92f8-f3708f9f3bc3}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</si>
  <si>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</si>
  <si>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</si>
  <si>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</si>
  <si>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</si>
  <si>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</si>
  <si>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</si>
  <si>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</si>
  <si>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</si>
  <si>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VD04620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</si>
  <si>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</si>
  <si>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</si>
  <si>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Poštorná - chodník na ulici Komenského</t>
  </si>
  <si>
    <t>KSO:</t>
  </si>
  <si>
    <t/>
  </si>
  <si>
    <t>CC-CZ:</t>
  </si>
  <si>
    <t>Místo:</t>
  </si>
  <si>
    <t>Poštorná</t>
  </si>
  <si>
    <t>Datum:</t>
  </si>
  <si>
    <t>22. 5. 2024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</si>
  <si>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</si>
  <si>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</si>
  <si>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</si>
  <si>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</si>
  <si>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</si>
  <si>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</si>
  <si>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</si>
  <si>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</si>
  <si>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</si>
  <si>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</si>
  <si>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</si>
  <si>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</si>
  <si>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</si>
  <si>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</si>
  <si>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</si>
  <si>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</si>
  <si>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</si>
  <si>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</si>
  <si>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</si>
  <si>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</si>
  <si>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</si>
  <si>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</si>
  <si>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</si>
  <si>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</si>
  <si>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</si>
  <si>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</si>
  <si>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</si>
  <si>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</si>
  <si>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</si>
  <si>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</si>
  <si>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</si>
  <si>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</si>
  <si>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</si>
  <si>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</si>
  <si>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</si>
  <si>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</si>
  <si>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</si>
  <si>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</si>
  <si>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</si>
  <si>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</si>
  <si>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</si>
  <si>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</si>
  <si>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</si>
  <si>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</si>
  <si>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</si>
  <si>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</si>
  <si>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</si>
  <si>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</si>
  <si>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</si>
  <si>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</si>
  <si>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</si>
  <si>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</si>
  <si>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Chodník na ulici Komenského</t>
  </si>
  <si>
    <t>STA</t>
  </si>
  <si>
    <t>1</t>
  </si>
  <si>
    <t>{b3d3ea2c-5a22-47b1-9e03-f103e66207a4}</t>
  </si>
  <si>
    <t>2</t>
  </si>
  <si>
    <t>/</t>
  </si>
  <si>
    <t>Soupis</t>
  </si>
  <si>
    <t>{1393ddc6-b61b-4cf6-9acd-cd3160f609f5}</t>
  </si>
  <si>
    <t>VRN</t>
  </si>
  <si>
    <t>Vedlejší rozpočtové náklady</t>
  </si>
  <si>
    <t>{2ae3d042-9be3-405f-a93a-813c4f0803b6}</t>
  </si>
  <si>
    <t>{f5970143-39ae-4c90-b58d-4d35b639b81e}</t>
  </si>
  <si>
    <t>KRYCÍ LIST SOUPISU PRACÍ</t>
  </si>
  <si>
    <t>Objekt:</t>
  </si>
  <si>
    <t>SO 101 - Chodník na ulici Komenského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</si>
  <si>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</si>
  <si>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</si>
  <si>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</si>
  <si>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</si>
  <si>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</si>
  <si>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</si>
  <si>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</si>
  <si>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</si>
  <si>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</si>
  <si>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</si>
  <si>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</si>
  <si>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</si>
  <si>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</si>
  <si>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</si>
  <si>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</si>
  <si>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</si>
  <si>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</si>
  <si>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</si>
  <si>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</si>
  <si>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</si>
  <si>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</si>
  <si>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</si>
  <si>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</si>
  <si>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</si>
  <si>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</si>
  <si>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</si>
  <si>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</si>
  <si>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</si>
  <si>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</si>
  <si>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</si>
  <si>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</si>
  <si>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</si>
  <si>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</si>
  <si>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</si>
  <si>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</si>
  <si>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</si>
  <si>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</si>
  <si>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2024 01</t>
  </si>
  <si>
    <t>4</t>
  </si>
  <si>
    <t>441039410</t>
  </si>
  <si>
    <t>PP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</si>
  <si>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</si>
  <si>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Online PSC</t>
  </si>
  <si>
    <t>https://podminky.urs.cz/item/CS_URS_2024_01/113106121</t>
  </si>
  <si>
    <t>VV</t>
  </si>
  <si>
    <t>"předláždění" 2+3,6+1,6+1,5+1,6</t>
  </si>
  <si>
    <t>"dlažba 30x30" 39+220+63+6+18+9+4,5+1,5+20,6+5+25+5+17,5+2+6+21+11+14+5,5+9,2+4,5+18+15+21,5+55+17+6+20</t>
  </si>
  <si>
    <t>"velkoplošná tl.100mm" 78+30</t>
  </si>
  <si>
    <t>Součet</t>
  </si>
  <si>
    <t>113106123</t>
  </si>
  <si>
    <t>Rozebrání dlažeb ze zámkových dlaždic komunikací pro pěší ručně</t>
  </si>
  <si>
    <t>-208386427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</si>
  <si>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</si>
  <si>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https://podminky.urs.cz/item/CS_URS_2024_01/113106123</t>
  </si>
  <si>
    <t>"předláždění" 9+1+1+1,5+2+2</t>
  </si>
  <si>
    <t>"stávající zámk dl.60mm" 14</t>
  </si>
  <si>
    <t>"stávající zámk dl. 80mm" 3+4+15+4+4,5+5+10</t>
  </si>
  <si>
    <t>3</t>
  </si>
  <si>
    <t>113106125</t>
  </si>
  <si>
    <t>Rozebrání dlažeb z vegetačních dlaždic betonových komunikací pro pěší ručně</t>
  </si>
  <si>
    <t>-2056580553</t>
  </si>
  <si>
    <t>Rozebrání dlažeb komunikací pro pěší s přemístěním hmot na skládku na vzdálenost do 3 m nebo s naložením na dopravní prostředek s ložem z kameniva nebo živice a s jakoukoliv výplní spár ručně z vegetační dlažby betonové</t>
  </si>
  <si>
    <t>https://podminky.urs.cz/item/CS_URS_2024_01/113106125</t>
  </si>
  <si>
    <t>"předláždění" 6</t>
  </si>
  <si>
    <t>113106161</t>
  </si>
  <si>
    <t>Rozebrání dlažeb vozovek z drobných kostek s ložem z kameniva ručně</t>
  </si>
  <si>
    <t>1860183358</t>
  </si>
  <si>
    <t>Rozebrání dlažeb vozovek a ploch s přemístěním hmot na skládku na vzdálenost do 3 m nebo s naložením na dopravní prostředek, s jakoukoliv výplní spár ručně z drobných kostek nebo odseků s ložem z kameniva</t>
  </si>
  <si>
    <t>https://podminky.urs.cz/item/CS_URS_2024_01/113106161</t>
  </si>
  <si>
    <t>"předláždění" 1,5+1+1+2</t>
  </si>
  <si>
    <t xml:space="preserve">"kostka" 5 </t>
  </si>
  <si>
    <t>5</t>
  </si>
  <si>
    <t>113107142</t>
  </si>
  <si>
    <t>Odstranění podkladu živičného tl přes 50 do 100 mm ručně</t>
  </si>
  <si>
    <t>904366772</t>
  </si>
  <si>
    <t>Odstranění podkladů nebo krytů ručně s přemístěním hmot na skládku na vzdálenost do 3 m nebo s naložením na dopravní prostředek živičných, o tl. vrstvy přes 50 do 100 mm</t>
  </si>
  <si>
    <t>https://podminky.urs.cz/item/CS_URS_2024_01/113107142</t>
  </si>
  <si>
    <t>"napojení" 34</t>
  </si>
  <si>
    <t>6</t>
  </si>
  <si>
    <t>113107170</t>
  </si>
  <si>
    <t>Odstranění podkladu z betonu prostého tl do 100 mm strojně pl přes 50 do 200 m2</t>
  </si>
  <si>
    <t>122066766</t>
  </si>
  <si>
    <t>Odstranění podkladů nebo krytů strojně plochy jednotlivě přes 50 m2 do 200 m2 s přemístěním hmot na skládku na vzdálenost do 20 m nebo s naložením na dopravní prostředek z betonu prostého, o tl. vrstvy do 100 mm</t>
  </si>
  <si>
    <t>https://podminky.urs.cz/item/CS_URS_2024_01/113107170</t>
  </si>
  <si>
    <t xml:space="preserve">"stávající bet tl.100mm"  1,5+1,8+5+5+5,5+12+3+30+5</t>
  </si>
  <si>
    <t>7</t>
  </si>
  <si>
    <t>113107222</t>
  </si>
  <si>
    <t>Odstranění podkladu z kameniva drceného tl přes 100 do 200 mm strojně pl přes 200 m2</t>
  </si>
  <si>
    <t>-1921570615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</si>
  <si>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</si>
  <si>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https://podminky.urs.cz/item/CS_URS_2024_01/113107222</t>
  </si>
  <si>
    <t>"odkop kce ŠD tl.150mm" 34+12+30+78+30+310</t>
  </si>
  <si>
    <t>"odkop kce ŠD tl.170mm" 3+15</t>
  </si>
  <si>
    <t>"odkop kce ŠD tl.190mm" 14</t>
  </si>
  <si>
    <t>"odkop kce ŠD tl.200mm" 9+4,5+1,5+20,6+25+17,5+2+21+14+9,2+18+21,5+17+39+63+18</t>
  </si>
  <si>
    <t>8</t>
  </si>
  <si>
    <t>113107224</t>
  </si>
  <si>
    <t>Odstranění podkladu z kameniva drceného tl přes 300 do 400 mm strojně pl přes 200 m2</t>
  </si>
  <si>
    <t>1829920689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</si>
  <si>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</si>
  <si>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https://podminky.urs.cz/item/CS_URS_2024_01/113107224</t>
  </si>
  <si>
    <t>"odkop kce ŠD tl.330mm" 5+5+6+11+5,5+4,5+15+55+6+220+6+20</t>
  </si>
  <si>
    <t>9</t>
  </si>
  <si>
    <t>113107323</t>
  </si>
  <si>
    <t>Odstranění podkladu z kameniva drceného tl přes 200 do 300 mm strojně pl do 50 m2</t>
  </si>
  <si>
    <t>-387265118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</si>
  <si>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</si>
  <si>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https://podminky.urs.cz/item/CS_URS_2024_01/113107323</t>
  </si>
  <si>
    <t>"odkop kce ŠD tl.280mm" 5+5+5,5+3+5+5</t>
  </si>
  <si>
    <t>"odkop kce ŠD tl.300mm" 4+4+4,5+5+10</t>
  </si>
  <si>
    <t>10</t>
  </si>
  <si>
    <t>113201112</t>
  </si>
  <si>
    <t>Vytrhání obrub silničních ležatých</t>
  </si>
  <si>
    <t>m</t>
  </si>
  <si>
    <t>182447897</t>
  </si>
  <si>
    <t>Vytrhání obrub s vybouráním lože, s přemístěním hmot na skládku na vzdálenost do 3 m nebo s naložením na dopravní prostředek silničních ležatých</t>
  </si>
  <si>
    <t>https://podminky.urs.cz/item/CS_URS_2024_01/113201112</t>
  </si>
  <si>
    <t>"stávající obruba včetně patky" 3+5+3+11</t>
  </si>
  <si>
    <t>11</t>
  </si>
  <si>
    <t>113202111</t>
  </si>
  <si>
    <t>Vytrhání obrub krajníků obrubníků stojatých</t>
  </si>
  <si>
    <t>2023402863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</si>
  <si>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</si>
  <si>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</si>
  <si>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"stávající obruba včetně patky" 135+135+38,7+5,5</t>
  </si>
  <si>
    <t>113203111</t>
  </si>
  <si>
    <t>Vytrhání obrub z dlažebních kostek</t>
  </si>
  <si>
    <t>1754775122</t>
  </si>
  <si>
    <t>Vytrhání obrub s vybouráním lože, s přemístěním hmot na skládku na vzdálenost do 3 m nebo s naložením na dopravní prostředek z dlažebních kostek</t>
  </si>
  <si>
    <t>https://podminky.urs.cz/item/CS_URS_2024_01/113203111</t>
  </si>
  <si>
    <t>"stávající 1.řádek kostka včetně patky" 46,7+19,5</t>
  </si>
  <si>
    <t>13</t>
  </si>
  <si>
    <t>122251101</t>
  </si>
  <si>
    <t>Odkopávky a prokopávky nezapažené v hornině třídy těžitelnosti I skupiny 3 objem do 20 m3 strojně</t>
  </si>
  <si>
    <t>m3</t>
  </si>
  <si>
    <t>-766800981</t>
  </si>
  <si>
    <t>Odkopávky a prokopávky nezapažené strojně v hornině třídy těžitelnosti I skupiny 3 do 20 m3</t>
  </si>
  <si>
    <t>https://podminky.urs.cz/item/CS_URS_2024_01/122251101</t>
  </si>
  <si>
    <t>"odkop pro zatravnění tl.100mm" 0,1*126</t>
  </si>
  <si>
    <t>14</t>
  </si>
  <si>
    <t>122311101</t>
  </si>
  <si>
    <t>Odkopávky a prokopávky v hornině třídy těžitelnosti II, skupiny 4 ručně</t>
  </si>
  <si>
    <t>-1273564869</t>
  </si>
  <si>
    <t>Odkopávky a prokopávky ručně zapažené i nezapažené v hornině třídy těžitelnosti II skupiny 4</t>
  </si>
  <si>
    <t>https://podminky.urs.cz/item/CS_URS_2024_01/122311101</t>
  </si>
  <si>
    <t>uložení v místě stavby</t>
  </si>
  <si>
    <t>"odkop kačírku - zpětný zásyp tl.200mm" 0,2*7</t>
  </si>
  <si>
    <t>15</t>
  </si>
  <si>
    <t>162751117</t>
  </si>
  <si>
    <t>Vodorovné přemístění přes 9 000 do 10000 m výkopku/sypaniny z horniny třídy těžitelnosti I skupiny 1 až 3</t>
  </si>
  <si>
    <t>1699993864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</si>
  <si>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</si>
  <si>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</si>
  <si>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12,6</t>
  </si>
  <si>
    <t>16</t>
  </si>
  <si>
    <t>162751119</t>
  </si>
  <si>
    <t>Příplatek k vodorovnému přemístění výkopku/sypaniny z horniny třídy těžitelnosti I skupiny 1 až 3 ZKD 1000 m přes 10000 m</t>
  </si>
  <si>
    <t>91344526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</si>
  <si>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</si>
  <si>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</si>
  <si>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15*12,6</t>
  </si>
  <si>
    <t>17</t>
  </si>
  <si>
    <t>171201231</t>
  </si>
  <si>
    <t>Poplatek za uložení zeminy a kamení na recyklační skládce (skládkovné) kód odpadu 17 05 04</t>
  </si>
  <si>
    <t>t</t>
  </si>
  <si>
    <t>-952435111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</si>
  <si>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</si>
  <si>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</si>
  <si>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12,6*1,8</t>
  </si>
  <si>
    <t>18</t>
  </si>
  <si>
    <t>171251201</t>
  </si>
  <si>
    <t>Uložení sypaniny na skládky nebo meziskládky</t>
  </si>
  <si>
    <t>741968122</t>
  </si>
  <si>
    <t>Uložení sypaniny na skládky nebo meziskládky bez hutnění s upravením uložené sypaniny do předepsaného tvaru</t>
  </si>
  <si>
    <t>https://podminky.urs.cz/item/CS_URS_2024_01/171251201</t>
  </si>
  <si>
    <t>19</t>
  </si>
  <si>
    <t>174211101</t>
  </si>
  <si>
    <t>Zásyp jam, šachet rýh nebo kolem objektů sypaninou bez zhutnění ručně</t>
  </si>
  <si>
    <t>-1006381809</t>
  </si>
  <si>
    <t>Zásyp sypaninou z jakékoliv horniny ručně s uložením výkopku ve vrstvách bez zhutnění jam, šachet, rýh nebo kolem objektů v těchto vykopávkách</t>
  </si>
  <si>
    <t>https://podminky.urs.cz/item/CS_URS_2024_01/174211101</t>
  </si>
  <si>
    <t>"zpětný zásyp kačírku tl.200mm" 0,2*7</t>
  </si>
  <si>
    <t>20</t>
  </si>
  <si>
    <t>181351103</t>
  </si>
  <si>
    <t>Rozprostření ornice tl vrstvy do 200 mm pl přes 100 do 500 m2 v rovině nebo ve svahu do 1:5 strojně</t>
  </si>
  <si>
    <t>223601327</t>
  </si>
  <si>
    <t>Rozprostření a urovnání ornice v rovině nebo ve svahu sklonu do 1:5 strojně při souvislé ploše přes 100 do 500 m2, tl. vrstvy do 200 mm</t>
  </si>
  <si>
    <t>https://podminky.urs.cz/item/CS_URS_2024_01/181351103</t>
  </si>
  <si>
    <t>"ohumusování za obrubou tl.100mm" 126</t>
  </si>
  <si>
    <t>M</t>
  </si>
  <si>
    <t>10364101</t>
  </si>
  <si>
    <t>zemina pro terénní úpravy - ornice</t>
  </si>
  <si>
    <t>716232179</t>
  </si>
  <si>
    <t>"ohumusování za obrubou tl.100mm" 0,1*126*1,8</t>
  </si>
  <si>
    <t>22</t>
  </si>
  <si>
    <t>181411131</t>
  </si>
  <si>
    <t>Založení parkového trávníku výsevem pl do 1000 m2 v rovině a ve svahu do 1:5</t>
  </si>
  <si>
    <t>1849361046</t>
  </si>
  <si>
    <t>Založení trávníku na půdě předem připravené plochy do 1000 m2 výsevem včetně utažení parkového v rovině nebo na svahu do 1:5</t>
  </si>
  <si>
    <t>https://podminky.urs.cz/item/CS_URS_2024_01/181411131</t>
  </si>
  <si>
    <t>"zatravnění za obrubou" 126</t>
  </si>
  <si>
    <t>23</t>
  </si>
  <si>
    <t>00572410</t>
  </si>
  <si>
    <t>osivo směs travní parková</t>
  </si>
  <si>
    <t>kg</t>
  </si>
  <si>
    <t>772172346</t>
  </si>
  <si>
    <t>126*0,04 'Přepočtené koeficientem množství</t>
  </si>
  <si>
    <t>24</t>
  </si>
  <si>
    <t>181951112</t>
  </si>
  <si>
    <t>Úprava pláně v hornině třídy těžitelnosti I skupiny 1 až 3 se zhutněním strojně</t>
  </si>
  <si>
    <t>1995242753</t>
  </si>
  <si>
    <t>Úprava pláně vyrovnáním výškových rozdílů strojně v hornině třídy těžitelnosti I, skupiny 1 až 3 se zhutněním</t>
  </si>
  <si>
    <t>https://podminky.urs.cz/item/CS_URS_2024_01/181951112</t>
  </si>
  <si>
    <t>34+410+447+35</t>
  </si>
  <si>
    <t>Svislé a kompletní konstrukce</t>
  </si>
  <si>
    <t>25</t>
  </si>
  <si>
    <t>34817.R</t>
  </si>
  <si>
    <t>Montáž vjezdových bran samonosných dvoukřídlových D+M</t>
  </si>
  <si>
    <t>kus</t>
  </si>
  <si>
    <t>-1079397454</t>
  </si>
  <si>
    <t xml:space="preserve">branka s pojezdovými koly a zámkem;  včetně dodání materiálu</t>
  </si>
  <si>
    <t>"vyhodovení dle PD C.3.1" 1</t>
  </si>
  <si>
    <t>Vodorovné konstrukce</t>
  </si>
  <si>
    <t>26</t>
  </si>
  <si>
    <t>451315111</t>
  </si>
  <si>
    <t>Podkladní nebo vyrovnávací vrstva z betonu C25/30 tl 100 mm</t>
  </si>
  <si>
    <t>-1387200467</t>
  </si>
  <si>
    <t>Podkladní nebo vyrovnávací vrstva z betonu prostého tř. C 25/30, ve vrstvě do 100 mm</t>
  </si>
  <si>
    <t>https://podminky.urs.cz/item/CS_URS_2024_01/451315111</t>
  </si>
  <si>
    <t>"napojení bet. tl.100mm" 1,5+1,8</t>
  </si>
  <si>
    <t>Komunikace pozemní</t>
  </si>
  <si>
    <t>27</t>
  </si>
  <si>
    <t>564851111</t>
  </si>
  <si>
    <t>Podklad ze štěrkodrtě ŠD plochy přes 100 m2 tl 150 mm</t>
  </si>
  <si>
    <t>328117563</t>
  </si>
  <si>
    <t>Podklad ze štěrkodrti ŠD s rozprostřením a zhutněním plochy přes 100 m2, po zhutnění tl. 150 mm</t>
  </si>
  <si>
    <t>https://podminky.urs.cz/item/CS_URS_2024_01/564851111</t>
  </si>
  <si>
    <t>"nová kce chodníku ŠDa 0/32" 447</t>
  </si>
  <si>
    <t>28</t>
  </si>
  <si>
    <t>564871112</t>
  </si>
  <si>
    <t>Podklad ze štěrkodrtě ŠD plochy přes 100 m2 tl. 260 mm</t>
  </si>
  <si>
    <t>921952036</t>
  </si>
  <si>
    <t>Podklad ze štěrkodrti ŠD s rozprostřením a zhutněním plochy přes 100 m2, po zhutnění tl. 260 mm</t>
  </si>
  <si>
    <t>https://podminky.urs.cz/item/CS_URS_2024_01/564871112</t>
  </si>
  <si>
    <t>"nová kce sjezdů ŠDa 0/32" 410+35</t>
  </si>
  <si>
    <t>29</t>
  </si>
  <si>
    <t>567122114</t>
  </si>
  <si>
    <t>Podklad ze směsi stmelené cementem SC C 8/10 (KSC I) tl 150 mm</t>
  </si>
  <si>
    <t>1700611958</t>
  </si>
  <si>
    <t>Podklad ze směsi stmelené cementem SC bez dilatačních spár, s rozprostřením a zhutněním SC C 8/10 (KSC I), po zhutnění tl. 150 mm</t>
  </si>
  <si>
    <t>https://podminky.urs.cz/item/CS_URS_2024_01/567122114</t>
  </si>
  <si>
    <t>"nová kce napojení u obrub" 34</t>
  </si>
  <si>
    <t>"zpevnění ploch" 310</t>
  </si>
  <si>
    <t>30</t>
  </si>
  <si>
    <t>573191111</t>
  </si>
  <si>
    <t>Postřik infiltrační kationaktivní emulzí v množství 1 kg/m2</t>
  </si>
  <si>
    <t>1863659603</t>
  </si>
  <si>
    <t>Postřik infiltrační kationaktivní emulzí v množství 1,00 kg/m2</t>
  </si>
  <si>
    <t>https://podminky.urs.cz/item/CS_URS_2024_01/573191111</t>
  </si>
  <si>
    <t>"nová kce napojení u obrub 0,6kg/m2" 34</t>
  </si>
  <si>
    <t>31</t>
  </si>
  <si>
    <t>573231106</t>
  </si>
  <si>
    <t>Postřik živičný spojovací ze silniční emulze v množství 0,30 kg/m2</t>
  </si>
  <si>
    <t>615596617</t>
  </si>
  <si>
    <t>Postřik spojovací PS bez posypu kamenivem ze silniční emulze, v množství 0,30 kg/m2</t>
  </si>
  <si>
    <t>https://podminky.urs.cz/item/CS_URS_2024_01/573231106</t>
  </si>
  <si>
    <t>32</t>
  </si>
  <si>
    <t>577134141.R</t>
  </si>
  <si>
    <t>Asfaltový beton vrstva obrusná ACO 11 (ABS) s rozprostřením a se zhutněním asfaltu tl. 40 mm - RUČNÍ POKLÁDKA</t>
  </si>
  <si>
    <t>359528923</t>
  </si>
  <si>
    <t>33</t>
  </si>
  <si>
    <t>577155142.R</t>
  </si>
  <si>
    <t>Asfaltový beton vrstva ložní ACL 16 (ABH) s rozprostřením a se zhutněním po zhutnění tl. 60 mm - RUČNÍ POKLÁDKA</t>
  </si>
  <si>
    <t>-954444772</t>
  </si>
  <si>
    <t>34</t>
  </si>
  <si>
    <t>591211111</t>
  </si>
  <si>
    <t>Kladení dlažby z kostek drobných z kamene do lože z kameniva těženého tl 50 mm</t>
  </si>
  <si>
    <t>-2120661530</t>
  </si>
  <si>
    <t>Kladení dlažby z kostek s provedením lože do tl. 50 mm, s vyplněním spár, s dvojím beraněním a se smetením přebytečného materiálu na krajnici drobných z kamene, do lože z kameniva těženého</t>
  </si>
  <si>
    <t>https://podminky.urs.cz/item/CS_URS_2024_01/591211111</t>
  </si>
  <si>
    <t>"předláždění" 5,5</t>
  </si>
  <si>
    <t>35</t>
  </si>
  <si>
    <t>596211123</t>
  </si>
  <si>
    <t>Kladení zámkové dlažby komunikací pro pěší ručně tl 60 mm skupiny B pl přes 300 m2</t>
  </si>
  <si>
    <t>1749883295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</si>
  <si>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</si>
  <si>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>https://podminky.urs.cz/item/CS_URS_2024_01/596211123</t>
  </si>
  <si>
    <t>"nová kce chodníku" 447</t>
  </si>
  <si>
    <t>36</t>
  </si>
  <si>
    <t>59245018</t>
  </si>
  <si>
    <t>dlažba skladebná betonová 200x100mm tl 60mm přírodní</t>
  </si>
  <si>
    <t>-2034133</t>
  </si>
  <si>
    <t>447</t>
  </si>
  <si>
    <t>447*1,02 'Přepočtené koeficientem množství</t>
  </si>
  <si>
    <t>37</t>
  </si>
  <si>
    <t>596211213</t>
  </si>
  <si>
    <t>Kladení zámkové dlažby komunikací pro pěší ručně tl 80 mm skupiny A pl přes 300 m2</t>
  </si>
  <si>
    <t>511028517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</si>
  <si>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</si>
  <si>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https://podminky.urs.cz/item/CS_URS_2024_01/596211213</t>
  </si>
  <si>
    <t>"předláždění" 16,5</t>
  </si>
  <si>
    <t>"nová kce sjezdů" 410+35</t>
  </si>
  <si>
    <t>38</t>
  </si>
  <si>
    <t>59245020</t>
  </si>
  <si>
    <t>dlažba skladebná betonová 200x100mm tl 80mm přírodní</t>
  </si>
  <si>
    <t>123936900</t>
  </si>
  <si>
    <t>398</t>
  </si>
  <si>
    <t>398*1,02 'Přepočtené koeficientem množství</t>
  </si>
  <si>
    <t>39</t>
  </si>
  <si>
    <t>59245226</t>
  </si>
  <si>
    <t>dlažba pro nevidomé betonová 200x100mm tl 80mm barevná</t>
  </si>
  <si>
    <t>-2099464787</t>
  </si>
  <si>
    <t>47</t>
  </si>
  <si>
    <t>47*1,02 'Přepočtené koeficientem množství</t>
  </si>
  <si>
    <t>40</t>
  </si>
  <si>
    <t>596411111</t>
  </si>
  <si>
    <t>Kladení dlažby z vegetačních tvárnic komunikací pro pěší tl do 80 mm pl do 50 m2</t>
  </si>
  <si>
    <t>-668406986</t>
  </si>
  <si>
    <t>Kladení dlažby z betonových vegetačních dlaždic komunikací pro pěší s ložem z kameniva těženého nebo drceného tl. do 40 mm, s vyplněním spár a vegetačních otvorů, s hutněním vibrováním tl. do 80 mm, pro plochy do 50 m2</t>
  </si>
  <si>
    <t>https://podminky.urs.cz/item/CS_URS_2024_01/596411111</t>
  </si>
  <si>
    <t>41</t>
  </si>
  <si>
    <t>596811120</t>
  </si>
  <si>
    <t>Kladení betonové dlažby komunikací pro pěší do lože z kameniva velikosti do 0,09 m2 pl do 50 m2</t>
  </si>
  <si>
    <t>-1002025050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</si>
  <si>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</si>
  <si>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https://podminky.urs.cz/item/CS_URS_2024_01/596811120</t>
  </si>
  <si>
    <t>"předláždění" 10,3</t>
  </si>
  <si>
    <t>42</t>
  </si>
  <si>
    <t>599141111</t>
  </si>
  <si>
    <t>Vyplnění spár mezi silničními dílci živičnou zálivkou</t>
  </si>
  <si>
    <t>-1639273108</t>
  </si>
  <si>
    <t>Vyplnění spár mezi silničními dílci jakékoliv tloušťky živičnou zálivkou</t>
  </si>
  <si>
    <t>https://podminky.urs.cz/item/CS_URS_2024_01/599141111</t>
  </si>
  <si>
    <t>"napojení" 20,5+47,7</t>
  </si>
  <si>
    <t>Trubní vedení</t>
  </si>
  <si>
    <t>43</t>
  </si>
  <si>
    <t>899331111</t>
  </si>
  <si>
    <t>Výšková úprava uličního vstupu nebo vpusti do 200 mm zvýšením poklopu</t>
  </si>
  <si>
    <t>537023730</t>
  </si>
  <si>
    <t>Ostatní konstrukce a práce, bourání</t>
  </si>
  <si>
    <t>44</t>
  </si>
  <si>
    <t>91111.R</t>
  </si>
  <si>
    <t>Montáž zábradlí ocelového zabetonovaného D+M</t>
  </si>
  <si>
    <t>1666831081</t>
  </si>
  <si>
    <t>ocelové silniční zábradlí pozinkované včetně dodání materiálu</t>
  </si>
  <si>
    <t>"vyhodovení dle PD C.3.1" 10+10</t>
  </si>
  <si>
    <t>45</t>
  </si>
  <si>
    <t>916111122</t>
  </si>
  <si>
    <t>Osazení obruby z drobných kostek bez boční opěry do lože z betonu prostého</t>
  </si>
  <si>
    <t>-530802431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</si>
  <si>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</si>
  <si>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https://podminky.urs.cz/item/CS_URS_2024_01/916111122</t>
  </si>
  <si>
    <t>"nová přídlažba u silniční obruby" 47+19,5+2</t>
  </si>
  <si>
    <t>46</t>
  </si>
  <si>
    <t>58381007</t>
  </si>
  <si>
    <t>kostka štípaná dlažební žula drobná 8/10</t>
  </si>
  <si>
    <t>-269229815</t>
  </si>
  <si>
    <t>68,5*0,1 'Přepočtené koeficientem množství</t>
  </si>
  <si>
    <t>916131213</t>
  </si>
  <si>
    <t>Osazení silničního obrubníku betonového stojatého s boční opěrou do lože z betonu prostého</t>
  </si>
  <si>
    <t>1397667210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</si>
  <si>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</si>
  <si>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</si>
  <si>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35+27,5+6</t>
  </si>
  <si>
    <t>48</t>
  </si>
  <si>
    <t>59217031</t>
  </si>
  <si>
    <t>obrubník silniční betonový 1000x150x250mm</t>
  </si>
  <si>
    <t>2136237675</t>
  </si>
  <si>
    <t>"35+2%" 36</t>
  </si>
  <si>
    <t>49</t>
  </si>
  <si>
    <t>59217029</t>
  </si>
  <si>
    <t>obrubník silniční betonový nájezdový 1000x150x150mm</t>
  </si>
  <si>
    <t>-171645234</t>
  </si>
  <si>
    <t>"27,5+2%" 28</t>
  </si>
  <si>
    <t>50</t>
  </si>
  <si>
    <t>59217076</t>
  </si>
  <si>
    <t>obrubník silniční betonový přechodový 1000x150x250mm</t>
  </si>
  <si>
    <t>1625216171</t>
  </si>
  <si>
    <t>"LV" 3</t>
  </si>
  <si>
    <t>"PV" 3</t>
  </si>
  <si>
    <t>51</t>
  </si>
  <si>
    <t>916231213</t>
  </si>
  <si>
    <t>Osazení chodníkového obrubníku betonového stojatého s boční opěrou do lože z betonu prostého</t>
  </si>
  <si>
    <t>-1262737137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</si>
  <si>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</si>
  <si>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</si>
  <si>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52</t>
  </si>
  <si>
    <t>59217017</t>
  </si>
  <si>
    <t>obrubník betonový chodníkový 1000x100x250mm</t>
  </si>
  <si>
    <t>739439362</t>
  </si>
  <si>
    <t>"270+2%" 276</t>
  </si>
  <si>
    <t>53</t>
  </si>
  <si>
    <t>919735112</t>
  </si>
  <si>
    <t>Řezání stávajícího živičného krytu hl přes 50 do 100 mm</t>
  </si>
  <si>
    <t>-168220496</t>
  </si>
  <si>
    <t>Řezání stávajícího živičného krytu nebo podkladu hloubky přes 50 do 100 mm</t>
  </si>
  <si>
    <t>https://podminky.urs.cz/item/CS_URS_2024_01/919735112</t>
  </si>
  <si>
    <t>54</t>
  </si>
  <si>
    <t>919735122</t>
  </si>
  <si>
    <t>Řezání stávajícího betonového krytu hl přes 50 do 100 mm</t>
  </si>
  <si>
    <t>208563532</t>
  </si>
  <si>
    <t>Řezání stávajícího betonového krytu nebo podkladu hloubky přes 50 do 100 mm</t>
  </si>
  <si>
    <t>https://podminky.urs.cz/item/CS_URS_2024_01/919735122</t>
  </si>
  <si>
    <t>"v místech bet. napojení" 3+3</t>
  </si>
  <si>
    <t>55</t>
  </si>
  <si>
    <t>935113111</t>
  </si>
  <si>
    <t>Osazení odvodňovacího polymerbetonového žlabu s krycím roštem šířky do 200 mm</t>
  </si>
  <si>
    <t>-1114649825</t>
  </si>
  <si>
    <t>Osazení odvodňovacího žlabu s krycím roštem polymerbetonového šířky do 200 mm</t>
  </si>
  <si>
    <t>https://podminky.urs.cz/item/CS_URS_2024_01/935113111</t>
  </si>
  <si>
    <t>"odvodnění" 20</t>
  </si>
  <si>
    <t>56</t>
  </si>
  <si>
    <t>59227006</t>
  </si>
  <si>
    <t>žlab odvodňovací z polymerbetonu se spádem dna 0,5% 130x155/160mm</t>
  </si>
  <si>
    <t>650446447</t>
  </si>
  <si>
    <t>57</t>
  </si>
  <si>
    <t>16110014</t>
  </si>
  <si>
    <t>rošt mřížkový C250 litiny s podélnými pruty pro žlab š 150mm</t>
  </si>
  <si>
    <t>1599621571</t>
  </si>
  <si>
    <t>58</t>
  </si>
  <si>
    <t>59227027</t>
  </si>
  <si>
    <t>čelo plné na začátek a konec odvodňovacího žlabu polymerbeton š 100mm</t>
  </si>
  <si>
    <t>-842118634</t>
  </si>
  <si>
    <t>59</t>
  </si>
  <si>
    <t>979054441</t>
  </si>
  <si>
    <t>Očištění vybouraných z desek nebo dlaždic s původním spárováním z kameniva těženého</t>
  </si>
  <si>
    <t>-918000493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</si>
  <si>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</si>
  <si>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https://podminky.urs.cz/item/CS_URS_2024_01/979054441</t>
  </si>
  <si>
    <t>60</t>
  </si>
  <si>
    <t>979054451</t>
  </si>
  <si>
    <t>Očištění vybouraných zámkových dlaždic s původním spárováním z kameniva těženého</t>
  </si>
  <si>
    <t>736168522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</si>
  <si>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</si>
  <si>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https://podminky.urs.cz/item/CS_URS_2024_01/979054451</t>
  </si>
  <si>
    <t>"předláždění" 16,5+6</t>
  </si>
  <si>
    <t>61</t>
  </si>
  <si>
    <t>979071121</t>
  </si>
  <si>
    <t>Očištění dlažebních kostek drobných s původním spárováním kamenivem těženým</t>
  </si>
  <si>
    <t>582028148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</si>
  <si>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</si>
  <si>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https://podminky.urs.cz/item/CS_URS_2024_01/979071121</t>
  </si>
  <si>
    <t>997</t>
  </si>
  <si>
    <t>Přesun sutě</t>
  </si>
  <si>
    <t>62</t>
  </si>
  <si>
    <t>997211511</t>
  </si>
  <si>
    <t>Vodorovná doprava suti po suchu na vzdálenost do 1 km</t>
  </si>
  <si>
    <t>-77111795</t>
  </si>
  <si>
    <t>Vodorovná doprava suti nebo vybouraných hmot suti se složením a hrubým urovnáním, na vzdálenost do 1 km</t>
  </si>
  <si>
    <t>https://podminky.urs.cz/item/CS_URS_2024_01/997211511</t>
  </si>
  <si>
    <t>beton</t>
  </si>
  <si>
    <t>"dlažba 30x30" (39+220+63+6+18+9+4,5+1,5+20,6+5+25+5+17,5+2+6+21+11+14+5,5+9,2+4,5+18+15+21,5+55+17+6+20)*0,05*2,2</t>
  </si>
  <si>
    <t>"velkoplošná tl.100mm" (78+30)*0,1*2,2</t>
  </si>
  <si>
    <t>"stávající zámk dl.60mm" 14*0,06*2,2</t>
  </si>
  <si>
    <t>"stávající zámk dl. 80mm" (3+4+15+4+4,5+5+10)*0,08*2,2</t>
  </si>
  <si>
    <t xml:space="preserve">"stávající bet tl.100mm"  (1,5+1,8+5+5+5,5+12+3+30+5)*0,1*2,2</t>
  </si>
  <si>
    <t>"stávající obruba" (3+5+3+11+135+135+38,7+5,5)*0,205</t>
  </si>
  <si>
    <t>"stávající 1.řádek kostka" (46,7+19,5)*0,115</t>
  </si>
  <si>
    <t>kamenivo</t>
  </si>
  <si>
    <t>"odkop kce ŠD tl.150mm" (34+12+30+78+30+310)*0,15*2</t>
  </si>
  <si>
    <t>"odkop kce ŠD tl.170mm" (3+15)*0,17*2</t>
  </si>
  <si>
    <t>"odkop kce ŠD tl.190mm" 14*0,19*2</t>
  </si>
  <si>
    <t>"odkop kce ŠD tl.200mm" (9+4,5+1,5+20,6+25+17,5+2+21+14+9,2+18+21,5+17+39+63+18)*0,2*2</t>
  </si>
  <si>
    <t>"odkop kce ŠD tl.330mm" (5+5+6+11+5,5+4,5+15+55+6+220+6+20)*0,33*2</t>
  </si>
  <si>
    <t>"odkop kce ŠD tl.280mm" (5+5+5,5+3+5+5)*0,28*2</t>
  </si>
  <si>
    <t>"odkop kce ŠD tl.300mm" (4+4+4,5+5+10)*0,3*2</t>
  </si>
  <si>
    <t>"kostka" 0,1*5*2</t>
  </si>
  <si>
    <t>asfalt</t>
  </si>
  <si>
    <t>"napojení" 34*0,1*2,4</t>
  </si>
  <si>
    <t>63</t>
  </si>
  <si>
    <t>997211519</t>
  </si>
  <si>
    <t>Příplatek ZKD 1 km u vodorovné dopravy suti</t>
  </si>
  <si>
    <t>-1674271360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</si>
  <si>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</si>
  <si>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</si>
  <si>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24*756,384</t>
  </si>
  <si>
    <t>64</t>
  </si>
  <si>
    <t>997221861</t>
  </si>
  <si>
    <t>Poplatek za uložení na recyklační skládce (skládkovné) stavebního odpadu z prostého betonu pod kódem 17 01 01</t>
  </si>
  <si>
    <t>-1658301337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</si>
  <si>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</si>
  <si>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</si>
  <si>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72,578+23,76+1,848+8,008+15,136+68,921+7,613</t>
  </si>
  <si>
    <t>65</t>
  </si>
  <si>
    <t>997221873</t>
  </si>
  <si>
    <t>Poplatek za uložení na recyklační skládce (skládkovné) stavebního odpadu zeminy a kamení zatříděného do Katalogu odpadů pod kódem 17 05 04</t>
  </si>
  <si>
    <t>-1997247420</t>
  </si>
  <si>
    <t>https://podminky.urs.cz/item/CS_URS_2024_01/997221873</t>
  </si>
  <si>
    <t>148,2+6,12+5,32+120,32+236,94+15,96+16,5+1</t>
  </si>
  <si>
    <t>66</t>
  </si>
  <si>
    <t>997221875</t>
  </si>
  <si>
    <t>Poplatek za uložení na recyklační skládce (skládkovné) stavebního odpadu asfaltového bez obsahu dehtu zatříděného do Katalogu odpadů pod kódem 17 03 02</t>
  </si>
  <si>
    <t>45141059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</si>
  <si>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</si>
  <si>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</si>
  <si>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8,16</t>
  </si>
  <si>
    <t>998</t>
  </si>
  <si>
    <t>Přesun hmot</t>
  </si>
  <si>
    <t>67</t>
  </si>
  <si>
    <t>998223011</t>
  </si>
  <si>
    <t>Přesun hmot pro pozemní komunikace s krytem dlážděným</t>
  </si>
  <si>
    <t>1265403047</t>
  </si>
  <si>
    <t>Přesun hmot pro pozemní komunikace s krytem dlážděným dopravní vzdálenost do 200 m jakékoliv délky objektu</t>
  </si>
  <si>
    <t>https://podminky.urs.cz/item/CS_URS_2024_01/998223011</t>
  </si>
  <si>
    <t>PSV</t>
  </si>
  <si>
    <t>Práce a dodávky PSV</t>
  </si>
  <si>
    <t>711</t>
  </si>
  <si>
    <t>Izolace proti vodě, vlhkosti a plynům</t>
  </si>
  <si>
    <t>68</t>
  </si>
  <si>
    <t>711161273</t>
  </si>
  <si>
    <t>Provedení izolace proti zemní vlhkosti svislé z nopové fólie</t>
  </si>
  <si>
    <t>-126582040</t>
  </si>
  <si>
    <t>Provedení izolace proti zemní vlhkosti nopovou fólií na ploše svislé S z nopové fólie</t>
  </si>
  <si>
    <t>https://podminky.urs.cz/item/CS_URS_2024_01/711161273</t>
  </si>
  <si>
    <t>"izolace u budov š. 0,5m" 0,5*(177+191)</t>
  </si>
  <si>
    <t>69</t>
  </si>
  <si>
    <t>28323005</t>
  </si>
  <si>
    <t>fólie profilovaná (nopová) drenážní HDPE s výškou nopů 8mm</t>
  </si>
  <si>
    <t>527729534</t>
  </si>
  <si>
    <t>184*1,221 'Přepočtené koeficientem množství</t>
  </si>
  <si>
    <t>VRN - Vedlejší rozpočtové náklady</t>
  </si>
  <si>
    <t>VRN1 - Průzkumné, geodetické a projektové práce</t>
  </si>
  <si>
    <t>VRN3 - Zařízení staveniště</t>
  </si>
  <si>
    <t>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</si>
  <si>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</si>
  <si>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</si>
  <si>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</si>
  <si>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</si>
  <si>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</si>
  <si>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</si>
  <si>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-522631653</t>
  </si>
  <si>
    <t>012103000</t>
  </si>
  <si>
    <t>Geodetické práce před výstavbou</t>
  </si>
  <si>
    <t>1225700793</t>
  </si>
  <si>
    <t>012303000</t>
  </si>
  <si>
    <t>Geodetické práce po výstavbě</t>
  </si>
  <si>
    <t>1509618516</t>
  </si>
  <si>
    <t>013254000</t>
  </si>
  <si>
    <t>Dokumentace skutečného provedení stavby</t>
  </si>
  <si>
    <t>-558621070</t>
  </si>
  <si>
    <t>VRN3</t>
  </si>
  <si>
    <t>Zařízení staveniště</t>
  </si>
  <si>
    <t>032002000</t>
  </si>
  <si>
    <t>Vybavení staveniště</t>
  </si>
  <si>
    <t>-1327205752</t>
  </si>
  <si>
    <t>034303000</t>
  </si>
  <si>
    <t>Dopravní značení na staveništi</t>
  </si>
  <si>
    <t>1386185361</t>
  </si>
  <si>
    <t>039002000</t>
  </si>
  <si>
    <t>Zrušení zařízení staveniště</t>
  </si>
  <si>
    <t>-1521024886</t>
  </si>
  <si>
    <t>VRN4</t>
  </si>
  <si>
    <t>Inženýrská činnost</t>
  </si>
  <si>
    <t>043194000</t>
  </si>
  <si>
    <t>Ostatní zkoušky</t>
  </si>
  <si>
    <t>-611802572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</si>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</sst>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1" TargetMode="External" /><Relationship Id="rId2" Type="http://schemas.openxmlformats.org/officeDocument/2006/relationships/hyperlink" Target="https://podminky.urs.cz/item/CS_URS_2024_01/113106123" TargetMode="External" /><Relationship Id="rId3" Type="http://schemas.openxmlformats.org/officeDocument/2006/relationships/hyperlink" Target="https://podminky.urs.cz/item/CS_URS_2024_01/113106125" TargetMode="External" /><Relationship Id="rId4" Type="http://schemas.openxmlformats.org/officeDocument/2006/relationships/hyperlink" Target="https://podminky.urs.cz/item/CS_URS_2024_01/113106161" TargetMode="External" /><Relationship Id="rId5" Type="http://schemas.openxmlformats.org/officeDocument/2006/relationships/hyperlink" Target="https://podminky.urs.cz/item/CS_URS_2024_01/113107142" TargetMode="External" /><Relationship Id="rId6" Type="http://schemas.openxmlformats.org/officeDocument/2006/relationships/hyperlink" Target="https://podminky.urs.cz/item/CS_URS_2024_01/113107170" TargetMode="External" /><Relationship Id="rId7" Type="http://schemas.openxmlformats.org/officeDocument/2006/relationships/hyperlink" Target="https://podminky.urs.cz/item/CS_URS_2024_01/113107222" TargetMode="External" /><Relationship Id="rId8" Type="http://schemas.openxmlformats.org/officeDocument/2006/relationships/hyperlink" Target="https://podminky.urs.cz/item/CS_URS_2024_01/113107224" TargetMode="External" /><Relationship Id="rId9" Type="http://schemas.openxmlformats.org/officeDocument/2006/relationships/hyperlink" Target="https://podminky.urs.cz/item/CS_URS_2024_01/113107323" TargetMode="External" /><Relationship Id="rId10" Type="http://schemas.openxmlformats.org/officeDocument/2006/relationships/hyperlink" Target="https://podminky.urs.cz/item/CS_URS_2024_01/113201112" TargetMode="External" /><Relationship Id="rId11" Type="http://schemas.openxmlformats.org/officeDocument/2006/relationships/hyperlink" Target="https://podminky.urs.cz/item/CS_URS_2024_01/113202111" TargetMode="External" /><Relationship Id="rId12" Type="http://schemas.openxmlformats.org/officeDocument/2006/relationships/hyperlink" Target="https://podminky.urs.cz/item/CS_URS_2024_01/113203111" TargetMode="External" /><Relationship Id="rId13" Type="http://schemas.openxmlformats.org/officeDocument/2006/relationships/hyperlink" Target="https://podminky.urs.cz/item/CS_URS_2024_01/122251101" TargetMode="External" /><Relationship Id="rId14" Type="http://schemas.openxmlformats.org/officeDocument/2006/relationships/hyperlink" Target="https://podminky.urs.cz/item/CS_URS_2024_01/122311101" TargetMode="External" /><Relationship Id="rId15" Type="http://schemas.openxmlformats.org/officeDocument/2006/relationships/hyperlink" Target="https://podminky.urs.cz/item/CS_URS_2024_01/162751117" TargetMode="External" /><Relationship Id="rId16" Type="http://schemas.openxmlformats.org/officeDocument/2006/relationships/hyperlink" Target="https://podminky.urs.cz/item/CS_URS_2024_01/162751119" TargetMode="External" /><Relationship Id="rId17" Type="http://schemas.openxmlformats.org/officeDocument/2006/relationships/hyperlink" Target="https://podminky.urs.cz/item/CS_URS_2024_01/171201231" TargetMode="External" /><Relationship Id="rId18" Type="http://schemas.openxmlformats.org/officeDocument/2006/relationships/hyperlink" Target="https://podminky.urs.cz/item/CS_URS_2024_01/171251201" TargetMode="External" /><Relationship Id="rId19" Type="http://schemas.openxmlformats.org/officeDocument/2006/relationships/hyperlink" Target="https://podminky.urs.cz/item/CS_URS_2024_01/174211101" TargetMode="External" /><Relationship Id="rId20" Type="http://schemas.openxmlformats.org/officeDocument/2006/relationships/hyperlink" Target="https://podminky.urs.cz/item/CS_URS_2024_01/181351103" TargetMode="External" /><Relationship Id="rId21" Type="http://schemas.openxmlformats.org/officeDocument/2006/relationships/hyperlink" Target="https://podminky.urs.cz/item/CS_URS_2024_01/181411131" TargetMode="External" /><Relationship Id="rId22" Type="http://schemas.openxmlformats.org/officeDocument/2006/relationships/hyperlink" Target="https://podminky.urs.cz/item/CS_URS_2024_01/181951112" TargetMode="External" /><Relationship Id="rId23" Type="http://schemas.openxmlformats.org/officeDocument/2006/relationships/hyperlink" Target="https://podminky.urs.cz/item/CS_URS_2024_01/451315111" TargetMode="External" /><Relationship Id="rId24" Type="http://schemas.openxmlformats.org/officeDocument/2006/relationships/hyperlink" Target="https://podminky.urs.cz/item/CS_URS_2024_01/564851111" TargetMode="External" /><Relationship Id="rId25" Type="http://schemas.openxmlformats.org/officeDocument/2006/relationships/hyperlink" Target="https://podminky.urs.cz/item/CS_URS_2024_01/564871112" TargetMode="External" /><Relationship Id="rId26" Type="http://schemas.openxmlformats.org/officeDocument/2006/relationships/hyperlink" Target="https://podminky.urs.cz/item/CS_URS_2024_01/567122114" TargetMode="External" /><Relationship Id="rId27" Type="http://schemas.openxmlformats.org/officeDocument/2006/relationships/hyperlink" Target="https://podminky.urs.cz/item/CS_URS_2024_01/573191111" TargetMode="External" /><Relationship Id="rId28" Type="http://schemas.openxmlformats.org/officeDocument/2006/relationships/hyperlink" Target="https://podminky.urs.cz/item/CS_URS_2024_01/573231106" TargetMode="External" /><Relationship Id="rId29" Type="http://schemas.openxmlformats.org/officeDocument/2006/relationships/hyperlink" Target="https://podminky.urs.cz/item/CS_URS_2024_01/591211111" TargetMode="External" /><Relationship Id="rId30" Type="http://schemas.openxmlformats.org/officeDocument/2006/relationships/hyperlink" Target="https://podminky.urs.cz/item/CS_URS_2024_01/596211123" TargetMode="External" /><Relationship Id="rId31" Type="http://schemas.openxmlformats.org/officeDocument/2006/relationships/hyperlink" Target="https://podminky.urs.cz/item/CS_URS_2024_01/596211213" TargetMode="External" /><Relationship Id="rId32" Type="http://schemas.openxmlformats.org/officeDocument/2006/relationships/hyperlink" Target="https://podminky.urs.cz/item/CS_URS_2024_01/596411111" TargetMode="External" /><Relationship Id="rId33" Type="http://schemas.openxmlformats.org/officeDocument/2006/relationships/hyperlink" Target="https://podminky.urs.cz/item/CS_URS_2024_01/596811120" TargetMode="External" /><Relationship Id="rId34" Type="http://schemas.openxmlformats.org/officeDocument/2006/relationships/hyperlink" Target="https://podminky.urs.cz/item/CS_URS_2024_01/599141111" TargetMode="External" /><Relationship Id="rId35" Type="http://schemas.openxmlformats.org/officeDocument/2006/relationships/hyperlink" Target="https://podminky.urs.cz/item/CS_URS_2024_01/916111122" TargetMode="External" /><Relationship Id="rId36" Type="http://schemas.openxmlformats.org/officeDocument/2006/relationships/hyperlink" Target="https://podminky.urs.cz/item/CS_URS_2024_01/916131213" TargetMode="External" /><Relationship Id="rId37" Type="http://schemas.openxmlformats.org/officeDocument/2006/relationships/hyperlink" Target="https://podminky.urs.cz/item/CS_URS_2024_01/916231213" TargetMode="External" /><Relationship Id="rId38" Type="http://schemas.openxmlformats.org/officeDocument/2006/relationships/hyperlink" Target="https://podminky.urs.cz/item/CS_URS_2024_01/919735112" TargetMode="External" /><Relationship Id="rId39" Type="http://schemas.openxmlformats.org/officeDocument/2006/relationships/hyperlink" Target="https://podminky.urs.cz/item/CS_URS_2024_01/919735122" TargetMode="External" /><Relationship Id="rId40" Type="http://schemas.openxmlformats.org/officeDocument/2006/relationships/hyperlink" Target="https://podminky.urs.cz/item/CS_URS_2024_01/935113111" TargetMode="External" /><Relationship Id="rId41" Type="http://schemas.openxmlformats.org/officeDocument/2006/relationships/hyperlink" Target="https://podminky.urs.cz/item/CS_URS_2024_01/979054441" TargetMode="External" /><Relationship Id="rId42" Type="http://schemas.openxmlformats.org/officeDocument/2006/relationships/hyperlink" Target="https://podminky.urs.cz/item/CS_URS_2024_01/979054451" TargetMode="External" /><Relationship Id="rId43" Type="http://schemas.openxmlformats.org/officeDocument/2006/relationships/hyperlink" Target="https://podminky.urs.cz/item/CS_URS_2024_01/979071121" TargetMode="External" /><Relationship Id="rId44" Type="http://schemas.openxmlformats.org/officeDocument/2006/relationships/hyperlink" Target="https://podminky.urs.cz/item/CS_URS_2024_01/997211511" TargetMode="External" /><Relationship Id="rId45" Type="http://schemas.openxmlformats.org/officeDocument/2006/relationships/hyperlink" Target="https://podminky.urs.cz/item/CS_URS_2024_01/997211519" TargetMode="External" /><Relationship Id="rId46" Type="http://schemas.openxmlformats.org/officeDocument/2006/relationships/hyperlink" Target="https://podminky.urs.cz/item/CS_URS_2024_01/997221861" TargetMode="External" /><Relationship Id="rId47" Type="http://schemas.openxmlformats.org/officeDocument/2006/relationships/hyperlink" Target="https://podminky.urs.cz/item/CS_URS_2024_01/997221873" TargetMode="External" /><Relationship Id="rId48" Type="http://schemas.openxmlformats.org/officeDocument/2006/relationships/hyperlink" Target="https://podminky.urs.cz/item/CS_URS_2024_01/997221875" TargetMode="External" /><Relationship Id="rId49" Type="http://schemas.openxmlformats.org/officeDocument/2006/relationships/hyperlink" Target="https://podminky.urs.cz/item/CS_URS_2024_01/998223011" TargetMode="External" /><Relationship Id="rId50" Type="http://schemas.openxmlformats.org/officeDocument/2006/relationships/hyperlink" Target="https://podminky.urs.cz/item/CS_URS_2024_01/711161273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VD04620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Poštorná - chodník na ulici Komenského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Poštorná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22. 5. 2024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Břeclav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ViaDesigne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ROUND(AS55+AS57,2)</f>
        <v>0</v>
      </c>
      <c r="AT54" s="108">
        <f>ROUND(SUM(AV54:AW54),2)</f>
        <v>0</v>
      </c>
      <c r="AU54" s="109">
        <f>ROUND(AU55+AU57,5)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ROUND(AZ55+AZ57,2)</f>
        <v>0</v>
      </c>
      <c r="BA54" s="108">
        <f>ROUND(BA55+BA57,2)</f>
        <v>0</v>
      </c>
      <c r="BB54" s="108">
        <f>ROUND(BB55+BB57,2)</f>
        <v>0</v>
      </c>
      <c r="BC54" s="108">
        <f>ROUND(BC55+BC57,2)</f>
        <v>0</v>
      </c>
      <c r="BD54" s="110">
        <f>ROUND(BD55+BD57,2)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76</v>
      </c>
      <c r="F56" s="128"/>
      <c r="G56" s="128"/>
      <c r="H56" s="128"/>
      <c r="I56" s="128"/>
      <c r="J56" s="127"/>
      <c r="K56" s="128" t="s">
        <v>77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Chodník na ulici...'!J32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'SO 101 - Chodník na ulici...'!P96</f>
        <v>0</v>
      </c>
      <c r="AV56" s="132">
        <f>'SO 101 - Chodník na ulici...'!J35</f>
        <v>0</v>
      </c>
      <c r="AW56" s="132">
        <f>'SO 101 - Chodník na ulici...'!J36</f>
        <v>0</v>
      </c>
      <c r="AX56" s="132">
        <f>'SO 101 - Chodník na ulici...'!J37</f>
        <v>0</v>
      </c>
      <c r="AY56" s="132">
        <f>'SO 101 - Chodník na ulici...'!J38</f>
        <v>0</v>
      </c>
      <c r="AZ56" s="132">
        <f>'SO 101 - Chodník na ulici...'!F35</f>
        <v>0</v>
      </c>
      <c r="BA56" s="132">
        <f>'SO 101 - Chodník na ulici...'!F36</f>
        <v>0</v>
      </c>
      <c r="BB56" s="132">
        <f>'SO 101 - Chodník na ulici...'!F37</f>
        <v>0</v>
      </c>
      <c r="BC56" s="132">
        <f>'SO 101 - Chodník na ulici...'!F38</f>
        <v>0</v>
      </c>
      <c r="BD56" s="134">
        <f>'SO 101 - Chodník na ulici...'!F39</f>
        <v>0</v>
      </c>
      <c r="BE56" s="4"/>
      <c r="BT56" s="135" t="s">
        <v>81</v>
      </c>
      <c r="BV56" s="135" t="s">
        <v>74</v>
      </c>
      <c r="BW56" s="135" t="s">
        <v>84</v>
      </c>
      <c r="BX56" s="135" t="s">
        <v>80</v>
      </c>
      <c r="CL56" s="135" t="s">
        <v>19</v>
      </c>
    </row>
    <row r="57" s="7" customFormat="1" ht="16.5" customHeight="1">
      <c r="A57" s="7"/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78</v>
      </c>
      <c r="AR57" s="120"/>
      <c r="AS57" s="121">
        <f>ROUND(AS58,2)</f>
        <v>0</v>
      </c>
      <c r="AT57" s="122">
        <f>ROUND(SUM(AV57:AW57),2)</f>
        <v>0</v>
      </c>
      <c r="AU57" s="123">
        <f>ROUND(AU58,5)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ROUND(AZ58,2)</f>
        <v>0</v>
      </c>
      <c r="BA57" s="122">
        <f>ROUND(BA58,2)</f>
        <v>0</v>
      </c>
      <c r="BB57" s="122">
        <f>ROUND(BB58,2)</f>
        <v>0</v>
      </c>
      <c r="BC57" s="122">
        <f>ROUND(BC58,2)</f>
        <v>0</v>
      </c>
      <c r="BD57" s="124">
        <f>ROUND(BD58,2)</f>
        <v>0</v>
      </c>
      <c r="BE57" s="7"/>
      <c r="BS57" s="125" t="s">
        <v>71</v>
      </c>
      <c r="BT57" s="125" t="s">
        <v>79</v>
      </c>
      <c r="BU57" s="125" t="s">
        <v>73</v>
      </c>
      <c r="BV57" s="125" t="s">
        <v>74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4" customFormat="1" ht="16.5" customHeight="1">
      <c r="A58" s="126" t="s">
        <v>82</v>
      </c>
      <c r="B58" s="65"/>
      <c r="C58" s="127"/>
      <c r="D58" s="127"/>
      <c r="E58" s="128" t="s">
        <v>85</v>
      </c>
      <c r="F58" s="128"/>
      <c r="G58" s="128"/>
      <c r="H58" s="128"/>
      <c r="I58" s="128"/>
      <c r="J58" s="127"/>
      <c r="K58" s="128" t="s">
        <v>86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'VRN - Vedlejší rozpočtové...'!J32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83</v>
      </c>
      <c r="AR58" s="67"/>
      <c r="AS58" s="136">
        <v>0</v>
      </c>
      <c r="AT58" s="137">
        <f>ROUND(SUM(AV58:AW58),2)</f>
        <v>0</v>
      </c>
      <c r="AU58" s="138">
        <f>'VRN - Vedlejší rozpočtové...'!P88</f>
        <v>0</v>
      </c>
      <c r="AV58" s="137">
        <f>'VRN - Vedlejší rozpočtové...'!J35</f>
        <v>0</v>
      </c>
      <c r="AW58" s="137">
        <f>'VRN - Vedlejší rozpočtové...'!J36</f>
        <v>0</v>
      </c>
      <c r="AX58" s="137">
        <f>'VRN - Vedlejší rozpočtové...'!J37</f>
        <v>0</v>
      </c>
      <c r="AY58" s="137">
        <f>'VRN - Vedlejší rozpočtové...'!J38</f>
        <v>0</v>
      </c>
      <c r="AZ58" s="137">
        <f>'VRN - Vedlejší rozpočtové...'!F35</f>
        <v>0</v>
      </c>
      <c r="BA58" s="137">
        <f>'VRN - Vedlejší rozpočtové...'!F36</f>
        <v>0</v>
      </c>
      <c r="BB58" s="137">
        <f>'VRN - Vedlejší rozpočtové...'!F37</f>
        <v>0</v>
      </c>
      <c r="BC58" s="137">
        <f>'VRN - Vedlejší rozpočtové...'!F38</f>
        <v>0</v>
      </c>
      <c r="BD58" s="139">
        <f>'VRN - Vedlejší rozpočtové...'!F39</f>
        <v>0</v>
      </c>
      <c r="BE58" s="4"/>
      <c r="BT58" s="135" t="s">
        <v>81</v>
      </c>
      <c r="BV58" s="135" t="s">
        <v>74</v>
      </c>
      <c r="BW58" s="135" t="s">
        <v>88</v>
      </c>
      <c r="BX58" s="135" t="s">
        <v>87</v>
      </c>
      <c r="CL58" s="135" t="s">
        <v>19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UEZmkHZyX+Y3UdKap41f2y49TSUY61Rrv1gRkTsqyl7RlpZaPUZYo81kPDm8NSCpfjD+RZP/h+BcxhowAdSXpQ==" hashValue="NWQQKuieVah6QjKu7PVK8XAhFse7M5/oMz4kTf3edAZ/4Jj3L+d3ETLk+9uwydYJ82EIpSsd/ZPLv3qquNi2q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Chodník na ulici...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89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Poštorná - chodník na ulici Komenského</v>
      </c>
      <c r="F7" s="144"/>
      <c r="G7" s="144"/>
      <c r="H7" s="144"/>
      <c r="L7" s="22"/>
    </row>
    <row r="8" s="1" customFormat="1" ht="12" customHeight="1">
      <c r="B8" s="22"/>
      <c r="D8" s="144" t="s">
        <v>90</v>
      </c>
      <c r="L8" s="22"/>
    </row>
    <row r="9" s="2" customFormat="1" ht="16.5" customHeight="1">
      <c r="A9" s="40"/>
      <c r="B9" s="46"/>
      <c r="C9" s="40"/>
      <c r="D9" s="40"/>
      <c r="E9" s="145" t="s">
        <v>91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92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22. 5. 2024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ROUND((SUM(BE96:BE403)),  2)</f>
        <v>0</v>
      </c>
      <c r="G35" s="40"/>
      <c r="H35" s="40"/>
      <c r="I35" s="159">
        <v>0.20999999999999999</v>
      </c>
      <c r="J35" s="158">
        <f>ROUND(((SUM(BE96:BE403))*I35),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ROUND((SUM(BF96:BF403)),  2)</f>
        <v>0</v>
      </c>
      <c r="G36" s="40"/>
      <c r="H36" s="40"/>
      <c r="I36" s="159">
        <v>0.12</v>
      </c>
      <c r="J36" s="158">
        <f>ROUND(((SUM(BF96:BF403))*I36),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ROUND((SUM(BG96:BG403)),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ROUND((SUM(BH96:BH403)),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ROUND((SUM(BI96:BI403)),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Poštorná - chodník na ulici Komenského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90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91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92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101 - Chodník na ulici Komenského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Poštorná</v>
      </c>
      <c r="G56" s="42"/>
      <c r="H56" s="42"/>
      <c r="I56" s="34" t="s">
        <v>23</v>
      </c>
      <c r="J56" s="74" t="str">
        <f>IF(J14="","",J14)</f>
        <v>22. 5. 2024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34" t="s">
        <v>31</v>
      </c>
      <c r="J58" s="38" t="str">
        <f>E23</f>
        <v>ViaDesigne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94</v>
      </c>
      <c r="D61" s="173"/>
      <c r="E61" s="173"/>
      <c r="F61" s="173"/>
      <c r="G61" s="173"/>
      <c r="H61" s="173"/>
      <c r="I61" s="173"/>
      <c r="J61" s="174" t="s">
        <v>95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96</v>
      </c>
    </row>
    <row r="64" s="9" customFormat="1" ht="24.96" customHeight="1">
      <c r="A64" s="9"/>
      <c r="B64" s="176"/>
      <c r="C64" s="177"/>
      <c r="D64" s="178" t="s">
        <v>97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98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99</v>
      </c>
      <c r="E66" s="184"/>
      <c r="F66" s="184"/>
      <c r="G66" s="184"/>
      <c r="H66" s="184"/>
      <c r="I66" s="184"/>
      <c r="J66" s="185">
        <f>J208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100</v>
      </c>
      <c r="E67" s="184"/>
      <c r="F67" s="184"/>
      <c r="G67" s="184"/>
      <c r="H67" s="184"/>
      <c r="I67" s="184"/>
      <c r="J67" s="185">
        <f>J213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101</v>
      </c>
      <c r="E68" s="184"/>
      <c r="F68" s="184"/>
      <c r="G68" s="184"/>
      <c r="H68" s="184"/>
      <c r="I68" s="184"/>
      <c r="J68" s="185">
        <f>J218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102</v>
      </c>
      <c r="E69" s="184"/>
      <c r="F69" s="184"/>
      <c r="G69" s="184"/>
      <c r="H69" s="184"/>
      <c r="I69" s="184"/>
      <c r="J69" s="185">
        <f>J285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103</v>
      </c>
      <c r="E70" s="184"/>
      <c r="F70" s="184"/>
      <c r="G70" s="184"/>
      <c r="H70" s="184"/>
      <c r="I70" s="184"/>
      <c r="J70" s="185">
        <f>J288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104</v>
      </c>
      <c r="E71" s="184"/>
      <c r="F71" s="184"/>
      <c r="G71" s="184"/>
      <c r="H71" s="184"/>
      <c r="I71" s="184"/>
      <c r="J71" s="185">
        <f>J351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105</v>
      </c>
      <c r="E72" s="184"/>
      <c r="F72" s="184"/>
      <c r="G72" s="184"/>
      <c r="H72" s="184"/>
      <c r="I72" s="184"/>
      <c r="J72" s="185">
        <f>J391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106</v>
      </c>
      <c r="E73" s="179"/>
      <c r="F73" s="179"/>
      <c r="G73" s="179"/>
      <c r="H73" s="179"/>
      <c r="I73" s="179"/>
      <c r="J73" s="180">
        <f>J395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107</v>
      </c>
      <c r="E74" s="184"/>
      <c r="F74" s="184"/>
      <c r="G74" s="184"/>
      <c r="H74" s="184"/>
      <c r="I74" s="184"/>
      <c r="J74" s="185">
        <f>J396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108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Poštorná - chodník na ulici Komenského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90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91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92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101 - Chodník na ulici Komenského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Poštorná</v>
      </c>
      <c r="G90" s="42"/>
      <c r="H90" s="42"/>
      <c r="I90" s="34" t="s">
        <v>23</v>
      </c>
      <c r="J90" s="74" t="str">
        <f>IF(J14="","",J14)</f>
        <v>22. 5. 2024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E17</f>
        <v>Město Břeclav</v>
      </c>
      <c r="G92" s="42"/>
      <c r="H92" s="42"/>
      <c r="I92" s="34" t="s">
        <v>31</v>
      </c>
      <c r="J92" s="38" t="str">
        <f>E23</f>
        <v>ViaDesigne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IF(E20="","",E20)</f>
        <v>Vyplň údaj</v>
      </c>
      <c r="G93" s="42"/>
      <c r="H93" s="42"/>
      <c r="I93" s="34" t="s">
        <v>34</v>
      </c>
      <c r="J93" s="38" t="str">
        <f>E26</f>
        <v xml:space="preserve"> 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109</v>
      </c>
      <c r="D95" s="190" t="s">
        <v>57</v>
      </c>
      <c r="E95" s="190" t="s">
        <v>53</v>
      </c>
      <c r="F95" s="190" t="s">
        <v>54</v>
      </c>
      <c r="G95" s="190" t="s">
        <v>110</v>
      </c>
      <c r="H95" s="190" t="s">
        <v>111</v>
      </c>
      <c r="I95" s="190" t="s">
        <v>112</v>
      </c>
      <c r="J95" s="190" t="s">
        <v>95</v>
      </c>
      <c r="K95" s="191" t="s">
        <v>113</v>
      </c>
      <c r="L95" s="192"/>
      <c r="M95" s="94" t="s">
        <v>19</v>
      </c>
      <c r="N95" s="95" t="s">
        <v>42</v>
      </c>
      <c r="O95" s="95" t="s">
        <v>114</v>
      </c>
      <c r="P95" s="95" t="s">
        <v>115</v>
      </c>
      <c r="Q95" s="95" t="s">
        <v>116</v>
      </c>
      <c r="R95" s="95" t="s">
        <v>117</v>
      </c>
      <c r="S95" s="95" t="s">
        <v>118</v>
      </c>
      <c r="T95" s="96" t="s">
        <v>119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120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P97+P395</f>
        <v>0</v>
      </c>
      <c r="Q96" s="98"/>
      <c r="R96" s="195">
        <f>R97+R395</f>
        <v>329.18833719999998</v>
      </c>
      <c r="S96" s="98"/>
      <c r="T96" s="196">
        <f>T97+T395</f>
        <v>797.91350000000011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96</v>
      </c>
      <c r="BK96" s="197">
        <f>BK97+BK395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121</v>
      </c>
      <c r="F97" s="201" t="s">
        <v>122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P98+P208+P213+P218+P285+P288+P351+P391</f>
        <v>0</v>
      </c>
      <c r="Q97" s="206"/>
      <c r="R97" s="207">
        <f>R98+R208+R213+R218+R285+R288+R351+R391</f>
        <v>329.11357799999996</v>
      </c>
      <c r="S97" s="206"/>
      <c r="T97" s="208">
        <f>T98+T208+T213+T218+T285+T288+T351+T391</f>
        <v>797.91350000000011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123</v>
      </c>
      <c r="BK97" s="211">
        <f>BK98+BK208+BK213+BK218+BK285+BK288+BK351+BK391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79</v>
      </c>
      <c r="F98" s="212" t="s">
        <v>124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SUM(P99:P207)</f>
        <v>0</v>
      </c>
      <c r="Q98" s="206"/>
      <c r="R98" s="207">
        <f>SUM(R99:R207)</f>
        <v>22.685040000000001</v>
      </c>
      <c r="S98" s="206"/>
      <c r="T98" s="208">
        <f>SUM(T99:T207)</f>
        <v>797.91350000000011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123</v>
      </c>
      <c r="BK98" s="211">
        <f>SUM(BK99:BK207)</f>
        <v>0</v>
      </c>
    </row>
    <row r="99" s="2" customFormat="1" ht="16.5" customHeight="1">
      <c r="A99" s="40"/>
      <c r="B99" s="41"/>
      <c r="C99" s="214" t="s">
        <v>79</v>
      </c>
      <c r="D99" s="214" t="s">
        <v>125</v>
      </c>
      <c r="E99" s="215" t="s">
        <v>126</v>
      </c>
      <c r="F99" s="216" t="s">
        <v>127</v>
      </c>
      <c r="G99" s="217" t="s">
        <v>128</v>
      </c>
      <c r="H99" s="218">
        <v>778.10000000000002</v>
      </c>
      <c r="I99" s="219"/>
      <c r="J99" s="220">
        <f>ROUND(I99*H99,2)</f>
        <v>0</v>
      </c>
      <c r="K99" s="216" t="s">
        <v>129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0.255</v>
      </c>
      <c r="T99" s="224">
        <f>S99*H99</f>
        <v>198.41550000000001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130</v>
      </c>
      <c r="AT99" s="225" t="s">
        <v>125</v>
      </c>
      <c r="AU99" s="225" t="s">
        <v>81</v>
      </c>
      <c r="AY99" s="19" t="s">
        <v>123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130</v>
      </c>
      <c r="BM99" s="225" t="s">
        <v>131</v>
      </c>
    </row>
    <row r="100" s="2" customFormat="1">
      <c r="A100" s="40"/>
      <c r="B100" s="41"/>
      <c r="C100" s="42"/>
      <c r="D100" s="227" t="s">
        <v>132</v>
      </c>
      <c r="E100" s="42"/>
      <c r="F100" s="228" t="s">
        <v>133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132</v>
      </c>
      <c r="AU100" s="19" t="s">
        <v>81</v>
      </c>
    </row>
    <row r="101" s="2" customFormat="1">
      <c r="A101" s="40"/>
      <c r="B101" s="41"/>
      <c r="C101" s="42"/>
      <c r="D101" s="232" t="s">
        <v>134</v>
      </c>
      <c r="E101" s="42"/>
      <c r="F101" s="233" t="s">
        <v>135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134</v>
      </c>
      <c r="AU101" s="19" t="s">
        <v>81</v>
      </c>
    </row>
    <row r="102" s="13" customFormat="1">
      <c r="A102" s="13"/>
      <c r="B102" s="234"/>
      <c r="C102" s="235"/>
      <c r="D102" s="227" t="s">
        <v>136</v>
      </c>
      <c r="E102" s="236" t="s">
        <v>19</v>
      </c>
      <c r="F102" s="237" t="s">
        <v>137</v>
      </c>
      <c r="G102" s="235"/>
      <c r="H102" s="238">
        <v>10.300000000000001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136</v>
      </c>
      <c r="AU102" s="244" t="s">
        <v>81</v>
      </c>
      <c r="AV102" s="13" t="s">
        <v>81</v>
      </c>
      <c r="AW102" s="13" t="s">
        <v>33</v>
      </c>
      <c r="AX102" s="13" t="s">
        <v>72</v>
      </c>
      <c r="AY102" s="244" t="s">
        <v>123</v>
      </c>
    </row>
    <row r="103" s="13" customFormat="1">
      <c r="A103" s="13"/>
      <c r="B103" s="234"/>
      <c r="C103" s="235"/>
      <c r="D103" s="227" t="s">
        <v>136</v>
      </c>
      <c r="E103" s="236" t="s">
        <v>19</v>
      </c>
      <c r="F103" s="237" t="s">
        <v>138</v>
      </c>
      <c r="G103" s="235"/>
      <c r="H103" s="238">
        <v>659.79999999999995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136</v>
      </c>
      <c r="AU103" s="244" t="s">
        <v>81</v>
      </c>
      <c r="AV103" s="13" t="s">
        <v>81</v>
      </c>
      <c r="AW103" s="13" t="s">
        <v>33</v>
      </c>
      <c r="AX103" s="13" t="s">
        <v>72</v>
      </c>
      <c r="AY103" s="244" t="s">
        <v>123</v>
      </c>
    </row>
    <row r="104" s="13" customFormat="1">
      <c r="A104" s="13"/>
      <c r="B104" s="234"/>
      <c r="C104" s="235"/>
      <c r="D104" s="227" t="s">
        <v>136</v>
      </c>
      <c r="E104" s="236" t="s">
        <v>19</v>
      </c>
      <c r="F104" s="237" t="s">
        <v>139</v>
      </c>
      <c r="G104" s="235"/>
      <c r="H104" s="238">
        <v>108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136</v>
      </c>
      <c r="AU104" s="244" t="s">
        <v>81</v>
      </c>
      <c r="AV104" s="13" t="s">
        <v>81</v>
      </c>
      <c r="AW104" s="13" t="s">
        <v>33</v>
      </c>
      <c r="AX104" s="13" t="s">
        <v>72</v>
      </c>
      <c r="AY104" s="244" t="s">
        <v>123</v>
      </c>
    </row>
    <row r="105" s="14" customFormat="1">
      <c r="A105" s="14"/>
      <c r="B105" s="245"/>
      <c r="C105" s="246"/>
      <c r="D105" s="227" t="s">
        <v>136</v>
      </c>
      <c r="E105" s="247" t="s">
        <v>19</v>
      </c>
      <c r="F105" s="248" t="s">
        <v>140</v>
      </c>
      <c r="G105" s="246"/>
      <c r="H105" s="249">
        <v>778.10000000000002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136</v>
      </c>
      <c r="AU105" s="255" t="s">
        <v>81</v>
      </c>
      <c r="AV105" s="14" t="s">
        <v>130</v>
      </c>
      <c r="AW105" s="14" t="s">
        <v>33</v>
      </c>
      <c r="AX105" s="14" t="s">
        <v>79</v>
      </c>
      <c r="AY105" s="255" t="s">
        <v>123</v>
      </c>
    </row>
    <row r="106" s="2" customFormat="1" ht="16.5" customHeight="1">
      <c r="A106" s="40"/>
      <c r="B106" s="41"/>
      <c r="C106" s="214" t="s">
        <v>81</v>
      </c>
      <c r="D106" s="214" t="s">
        <v>125</v>
      </c>
      <c r="E106" s="215" t="s">
        <v>141</v>
      </c>
      <c r="F106" s="216" t="s">
        <v>142</v>
      </c>
      <c r="G106" s="217" t="s">
        <v>128</v>
      </c>
      <c r="H106" s="218">
        <v>76</v>
      </c>
      <c r="I106" s="219"/>
      <c r="J106" s="220">
        <f>ROUND(I106*H106,2)</f>
        <v>0</v>
      </c>
      <c r="K106" s="216" t="s">
        <v>129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0.26000000000000001</v>
      </c>
      <c r="T106" s="224">
        <f>S106*H106</f>
        <v>19.760000000000002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130</v>
      </c>
      <c r="AT106" s="225" t="s">
        <v>125</v>
      </c>
      <c r="AU106" s="225" t="s">
        <v>81</v>
      </c>
      <c r="AY106" s="19" t="s">
        <v>123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130</v>
      </c>
      <c r="BM106" s="225" t="s">
        <v>143</v>
      </c>
    </row>
    <row r="107" s="2" customFormat="1">
      <c r="A107" s="40"/>
      <c r="B107" s="41"/>
      <c r="C107" s="42"/>
      <c r="D107" s="227" t="s">
        <v>132</v>
      </c>
      <c r="E107" s="42"/>
      <c r="F107" s="228" t="s">
        <v>144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132</v>
      </c>
      <c r="AU107" s="19" t="s">
        <v>81</v>
      </c>
    </row>
    <row r="108" s="2" customFormat="1">
      <c r="A108" s="40"/>
      <c r="B108" s="41"/>
      <c r="C108" s="42"/>
      <c r="D108" s="232" t="s">
        <v>134</v>
      </c>
      <c r="E108" s="42"/>
      <c r="F108" s="233" t="s">
        <v>145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134</v>
      </c>
      <c r="AU108" s="19" t="s">
        <v>81</v>
      </c>
    </row>
    <row r="109" s="13" customFormat="1">
      <c r="A109" s="13"/>
      <c r="B109" s="234"/>
      <c r="C109" s="235"/>
      <c r="D109" s="227" t="s">
        <v>136</v>
      </c>
      <c r="E109" s="236" t="s">
        <v>19</v>
      </c>
      <c r="F109" s="237" t="s">
        <v>146</v>
      </c>
      <c r="G109" s="235"/>
      <c r="H109" s="238">
        <v>16.5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136</v>
      </c>
      <c r="AU109" s="244" t="s">
        <v>81</v>
      </c>
      <c r="AV109" s="13" t="s">
        <v>81</v>
      </c>
      <c r="AW109" s="13" t="s">
        <v>33</v>
      </c>
      <c r="AX109" s="13" t="s">
        <v>72</v>
      </c>
      <c r="AY109" s="244" t="s">
        <v>123</v>
      </c>
    </row>
    <row r="110" s="13" customFormat="1">
      <c r="A110" s="13"/>
      <c r="B110" s="234"/>
      <c r="C110" s="235"/>
      <c r="D110" s="227" t="s">
        <v>136</v>
      </c>
      <c r="E110" s="236" t="s">
        <v>19</v>
      </c>
      <c r="F110" s="237" t="s">
        <v>147</v>
      </c>
      <c r="G110" s="235"/>
      <c r="H110" s="238">
        <v>14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136</v>
      </c>
      <c r="AU110" s="244" t="s">
        <v>81</v>
      </c>
      <c r="AV110" s="13" t="s">
        <v>81</v>
      </c>
      <c r="AW110" s="13" t="s">
        <v>33</v>
      </c>
      <c r="AX110" s="13" t="s">
        <v>72</v>
      </c>
      <c r="AY110" s="244" t="s">
        <v>123</v>
      </c>
    </row>
    <row r="111" s="13" customFormat="1">
      <c r="A111" s="13"/>
      <c r="B111" s="234"/>
      <c r="C111" s="235"/>
      <c r="D111" s="227" t="s">
        <v>136</v>
      </c>
      <c r="E111" s="236" t="s">
        <v>19</v>
      </c>
      <c r="F111" s="237" t="s">
        <v>148</v>
      </c>
      <c r="G111" s="235"/>
      <c r="H111" s="238">
        <v>45.5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136</v>
      </c>
      <c r="AU111" s="244" t="s">
        <v>81</v>
      </c>
      <c r="AV111" s="13" t="s">
        <v>81</v>
      </c>
      <c r="AW111" s="13" t="s">
        <v>33</v>
      </c>
      <c r="AX111" s="13" t="s">
        <v>72</v>
      </c>
      <c r="AY111" s="244" t="s">
        <v>123</v>
      </c>
    </row>
    <row r="112" s="14" customFormat="1">
      <c r="A112" s="14"/>
      <c r="B112" s="245"/>
      <c r="C112" s="246"/>
      <c r="D112" s="227" t="s">
        <v>136</v>
      </c>
      <c r="E112" s="247" t="s">
        <v>19</v>
      </c>
      <c r="F112" s="248" t="s">
        <v>140</v>
      </c>
      <c r="G112" s="246"/>
      <c r="H112" s="249">
        <v>76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136</v>
      </c>
      <c r="AU112" s="255" t="s">
        <v>81</v>
      </c>
      <c r="AV112" s="14" t="s">
        <v>130</v>
      </c>
      <c r="AW112" s="14" t="s">
        <v>33</v>
      </c>
      <c r="AX112" s="14" t="s">
        <v>79</v>
      </c>
      <c r="AY112" s="255" t="s">
        <v>123</v>
      </c>
    </row>
    <row r="113" s="2" customFormat="1" ht="16.5" customHeight="1">
      <c r="A113" s="40"/>
      <c r="B113" s="41"/>
      <c r="C113" s="214" t="s">
        <v>149</v>
      </c>
      <c r="D113" s="214" t="s">
        <v>125</v>
      </c>
      <c r="E113" s="215" t="s">
        <v>150</v>
      </c>
      <c r="F113" s="216" t="s">
        <v>151</v>
      </c>
      <c r="G113" s="217" t="s">
        <v>128</v>
      </c>
      <c r="H113" s="218">
        <v>6</v>
      </c>
      <c r="I113" s="219"/>
      <c r="J113" s="220">
        <f>ROUND(I113*H113,2)</f>
        <v>0</v>
      </c>
      <c r="K113" s="216" t="s">
        <v>129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0.22500000000000001</v>
      </c>
      <c r="T113" s="224">
        <f>S113*H113</f>
        <v>1.3500000000000001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130</v>
      </c>
      <c r="AT113" s="225" t="s">
        <v>125</v>
      </c>
      <c r="AU113" s="225" t="s">
        <v>81</v>
      </c>
      <c r="AY113" s="19" t="s">
        <v>123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130</v>
      </c>
      <c r="BM113" s="225" t="s">
        <v>152</v>
      </c>
    </row>
    <row r="114" s="2" customFormat="1">
      <c r="A114" s="40"/>
      <c r="B114" s="41"/>
      <c r="C114" s="42"/>
      <c r="D114" s="227" t="s">
        <v>132</v>
      </c>
      <c r="E114" s="42"/>
      <c r="F114" s="228" t="s">
        <v>153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81</v>
      </c>
    </row>
    <row r="115" s="2" customFormat="1">
      <c r="A115" s="40"/>
      <c r="B115" s="41"/>
      <c r="C115" s="42"/>
      <c r="D115" s="232" t="s">
        <v>134</v>
      </c>
      <c r="E115" s="42"/>
      <c r="F115" s="233" t="s">
        <v>154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81</v>
      </c>
    </row>
    <row r="116" s="13" customFormat="1">
      <c r="A116" s="13"/>
      <c r="B116" s="234"/>
      <c r="C116" s="235"/>
      <c r="D116" s="227" t="s">
        <v>136</v>
      </c>
      <c r="E116" s="236" t="s">
        <v>19</v>
      </c>
      <c r="F116" s="237" t="s">
        <v>155</v>
      </c>
      <c r="G116" s="235"/>
      <c r="H116" s="238">
        <v>6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136</v>
      </c>
      <c r="AU116" s="244" t="s">
        <v>81</v>
      </c>
      <c r="AV116" s="13" t="s">
        <v>81</v>
      </c>
      <c r="AW116" s="13" t="s">
        <v>33</v>
      </c>
      <c r="AX116" s="13" t="s">
        <v>79</v>
      </c>
      <c r="AY116" s="244" t="s">
        <v>123</v>
      </c>
    </row>
    <row r="117" s="2" customFormat="1" ht="16.5" customHeight="1">
      <c r="A117" s="40"/>
      <c r="B117" s="41"/>
      <c r="C117" s="214" t="s">
        <v>130</v>
      </c>
      <c r="D117" s="214" t="s">
        <v>125</v>
      </c>
      <c r="E117" s="215" t="s">
        <v>156</v>
      </c>
      <c r="F117" s="216" t="s">
        <v>157</v>
      </c>
      <c r="G117" s="217" t="s">
        <v>128</v>
      </c>
      <c r="H117" s="218">
        <v>10.5</v>
      </c>
      <c r="I117" s="219"/>
      <c r="J117" s="220">
        <f>ROUND(I117*H117,2)</f>
        <v>0</v>
      </c>
      <c r="K117" s="216" t="s">
        <v>129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0.32000000000000001</v>
      </c>
      <c r="T117" s="224">
        <f>S117*H117</f>
        <v>3.3599999999999999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130</v>
      </c>
      <c r="AT117" s="225" t="s">
        <v>125</v>
      </c>
      <c r="AU117" s="225" t="s">
        <v>81</v>
      </c>
      <c r="AY117" s="19" t="s">
        <v>123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130</v>
      </c>
      <c r="BM117" s="225" t="s">
        <v>158</v>
      </c>
    </row>
    <row r="118" s="2" customFormat="1">
      <c r="A118" s="40"/>
      <c r="B118" s="41"/>
      <c r="C118" s="42"/>
      <c r="D118" s="227" t="s">
        <v>132</v>
      </c>
      <c r="E118" s="42"/>
      <c r="F118" s="228" t="s">
        <v>159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132</v>
      </c>
      <c r="AU118" s="19" t="s">
        <v>81</v>
      </c>
    </row>
    <row r="119" s="2" customFormat="1">
      <c r="A119" s="40"/>
      <c r="B119" s="41"/>
      <c r="C119" s="42"/>
      <c r="D119" s="232" t="s">
        <v>134</v>
      </c>
      <c r="E119" s="42"/>
      <c r="F119" s="233" t="s">
        <v>160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134</v>
      </c>
      <c r="AU119" s="19" t="s">
        <v>81</v>
      </c>
    </row>
    <row r="120" s="13" customFormat="1">
      <c r="A120" s="13"/>
      <c r="B120" s="234"/>
      <c r="C120" s="235"/>
      <c r="D120" s="227" t="s">
        <v>136</v>
      </c>
      <c r="E120" s="236" t="s">
        <v>19</v>
      </c>
      <c r="F120" s="237" t="s">
        <v>161</v>
      </c>
      <c r="G120" s="235"/>
      <c r="H120" s="238">
        <v>5.5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136</v>
      </c>
      <c r="AU120" s="244" t="s">
        <v>81</v>
      </c>
      <c r="AV120" s="13" t="s">
        <v>81</v>
      </c>
      <c r="AW120" s="13" t="s">
        <v>33</v>
      </c>
      <c r="AX120" s="13" t="s">
        <v>72</v>
      </c>
      <c r="AY120" s="244" t="s">
        <v>123</v>
      </c>
    </row>
    <row r="121" s="13" customFormat="1">
      <c r="A121" s="13"/>
      <c r="B121" s="234"/>
      <c r="C121" s="235"/>
      <c r="D121" s="227" t="s">
        <v>136</v>
      </c>
      <c r="E121" s="236" t="s">
        <v>19</v>
      </c>
      <c r="F121" s="237" t="s">
        <v>162</v>
      </c>
      <c r="G121" s="235"/>
      <c r="H121" s="238">
        <v>5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136</v>
      </c>
      <c r="AU121" s="244" t="s">
        <v>81</v>
      </c>
      <c r="AV121" s="13" t="s">
        <v>81</v>
      </c>
      <c r="AW121" s="13" t="s">
        <v>33</v>
      </c>
      <c r="AX121" s="13" t="s">
        <v>72</v>
      </c>
      <c r="AY121" s="244" t="s">
        <v>123</v>
      </c>
    </row>
    <row r="122" s="14" customFormat="1">
      <c r="A122" s="14"/>
      <c r="B122" s="245"/>
      <c r="C122" s="246"/>
      <c r="D122" s="227" t="s">
        <v>136</v>
      </c>
      <c r="E122" s="247" t="s">
        <v>19</v>
      </c>
      <c r="F122" s="248" t="s">
        <v>140</v>
      </c>
      <c r="G122" s="246"/>
      <c r="H122" s="249">
        <v>10.5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136</v>
      </c>
      <c r="AU122" s="255" t="s">
        <v>81</v>
      </c>
      <c r="AV122" s="14" t="s">
        <v>130</v>
      </c>
      <c r="AW122" s="14" t="s">
        <v>33</v>
      </c>
      <c r="AX122" s="14" t="s">
        <v>79</v>
      </c>
      <c r="AY122" s="255" t="s">
        <v>123</v>
      </c>
    </row>
    <row r="123" s="2" customFormat="1" ht="16.5" customHeight="1">
      <c r="A123" s="40"/>
      <c r="B123" s="41"/>
      <c r="C123" s="214" t="s">
        <v>163</v>
      </c>
      <c r="D123" s="214" t="s">
        <v>125</v>
      </c>
      <c r="E123" s="215" t="s">
        <v>164</v>
      </c>
      <c r="F123" s="216" t="s">
        <v>165</v>
      </c>
      <c r="G123" s="217" t="s">
        <v>128</v>
      </c>
      <c r="H123" s="218">
        <v>34</v>
      </c>
      <c r="I123" s="219"/>
      <c r="J123" s="220">
        <f>ROUND(I123*H123,2)</f>
        <v>0</v>
      </c>
      <c r="K123" s="216" t="s">
        <v>129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0.22</v>
      </c>
      <c r="T123" s="224">
        <f>S123*H123</f>
        <v>7.4800000000000004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130</v>
      </c>
      <c r="AT123" s="225" t="s">
        <v>125</v>
      </c>
      <c r="AU123" s="225" t="s">
        <v>81</v>
      </c>
      <c r="AY123" s="19" t="s">
        <v>123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130</v>
      </c>
      <c r="BM123" s="225" t="s">
        <v>166</v>
      </c>
    </row>
    <row r="124" s="2" customFormat="1">
      <c r="A124" s="40"/>
      <c r="B124" s="41"/>
      <c r="C124" s="42"/>
      <c r="D124" s="227" t="s">
        <v>132</v>
      </c>
      <c r="E124" s="42"/>
      <c r="F124" s="228" t="s">
        <v>167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132</v>
      </c>
      <c r="AU124" s="19" t="s">
        <v>81</v>
      </c>
    </row>
    <row r="125" s="2" customFormat="1">
      <c r="A125" s="40"/>
      <c r="B125" s="41"/>
      <c r="C125" s="42"/>
      <c r="D125" s="232" t="s">
        <v>134</v>
      </c>
      <c r="E125" s="42"/>
      <c r="F125" s="233" t="s">
        <v>168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134</v>
      </c>
      <c r="AU125" s="19" t="s">
        <v>81</v>
      </c>
    </row>
    <row r="126" s="13" customFormat="1">
      <c r="A126" s="13"/>
      <c r="B126" s="234"/>
      <c r="C126" s="235"/>
      <c r="D126" s="227" t="s">
        <v>136</v>
      </c>
      <c r="E126" s="236" t="s">
        <v>19</v>
      </c>
      <c r="F126" s="237" t="s">
        <v>169</v>
      </c>
      <c r="G126" s="235"/>
      <c r="H126" s="238">
        <v>34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136</v>
      </c>
      <c r="AU126" s="244" t="s">
        <v>81</v>
      </c>
      <c r="AV126" s="13" t="s">
        <v>81</v>
      </c>
      <c r="AW126" s="13" t="s">
        <v>33</v>
      </c>
      <c r="AX126" s="13" t="s">
        <v>79</v>
      </c>
      <c r="AY126" s="244" t="s">
        <v>123</v>
      </c>
    </row>
    <row r="127" s="2" customFormat="1" ht="16.5" customHeight="1">
      <c r="A127" s="40"/>
      <c r="B127" s="41"/>
      <c r="C127" s="214" t="s">
        <v>170</v>
      </c>
      <c r="D127" s="214" t="s">
        <v>125</v>
      </c>
      <c r="E127" s="215" t="s">
        <v>171</v>
      </c>
      <c r="F127" s="216" t="s">
        <v>172</v>
      </c>
      <c r="G127" s="217" t="s">
        <v>128</v>
      </c>
      <c r="H127" s="218">
        <v>68.799999999999997</v>
      </c>
      <c r="I127" s="219"/>
      <c r="J127" s="220">
        <f>ROUND(I127*H127,2)</f>
        <v>0</v>
      </c>
      <c r="K127" s="216" t="s">
        <v>129</v>
      </c>
      <c r="L127" s="46"/>
      <c r="M127" s="221" t="s">
        <v>19</v>
      </c>
      <c r="N127" s="222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0.23999999999999999</v>
      </c>
      <c r="T127" s="224">
        <f>S127*H127</f>
        <v>16.512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130</v>
      </c>
      <c r="AT127" s="225" t="s">
        <v>125</v>
      </c>
      <c r="AU127" s="225" t="s">
        <v>81</v>
      </c>
      <c r="AY127" s="19" t="s">
        <v>123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130</v>
      </c>
      <c r="BM127" s="225" t="s">
        <v>173</v>
      </c>
    </row>
    <row r="128" s="2" customFormat="1">
      <c r="A128" s="40"/>
      <c r="B128" s="41"/>
      <c r="C128" s="42"/>
      <c r="D128" s="227" t="s">
        <v>132</v>
      </c>
      <c r="E128" s="42"/>
      <c r="F128" s="228" t="s">
        <v>174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132</v>
      </c>
      <c r="AU128" s="19" t="s">
        <v>81</v>
      </c>
    </row>
    <row r="129" s="2" customFormat="1">
      <c r="A129" s="40"/>
      <c r="B129" s="41"/>
      <c r="C129" s="42"/>
      <c r="D129" s="232" t="s">
        <v>134</v>
      </c>
      <c r="E129" s="42"/>
      <c r="F129" s="233" t="s">
        <v>175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134</v>
      </c>
      <c r="AU129" s="19" t="s">
        <v>81</v>
      </c>
    </row>
    <row r="130" s="13" customFormat="1">
      <c r="A130" s="13"/>
      <c r="B130" s="234"/>
      <c r="C130" s="235"/>
      <c r="D130" s="227" t="s">
        <v>136</v>
      </c>
      <c r="E130" s="236" t="s">
        <v>19</v>
      </c>
      <c r="F130" s="237" t="s">
        <v>176</v>
      </c>
      <c r="G130" s="235"/>
      <c r="H130" s="238">
        <v>68.799999999999997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136</v>
      </c>
      <c r="AU130" s="244" t="s">
        <v>81</v>
      </c>
      <c r="AV130" s="13" t="s">
        <v>81</v>
      </c>
      <c r="AW130" s="13" t="s">
        <v>33</v>
      </c>
      <c r="AX130" s="13" t="s">
        <v>79</v>
      </c>
      <c r="AY130" s="244" t="s">
        <v>123</v>
      </c>
    </row>
    <row r="131" s="2" customFormat="1" ht="16.5" customHeight="1">
      <c r="A131" s="40"/>
      <c r="B131" s="41"/>
      <c r="C131" s="214" t="s">
        <v>177</v>
      </c>
      <c r="D131" s="214" t="s">
        <v>125</v>
      </c>
      <c r="E131" s="215" t="s">
        <v>178</v>
      </c>
      <c r="F131" s="216" t="s">
        <v>179</v>
      </c>
      <c r="G131" s="217" t="s">
        <v>128</v>
      </c>
      <c r="H131" s="218">
        <v>826.79999999999995</v>
      </c>
      <c r="I131" s="219"/>
      <c r="J131" s="220">
        <f>ROUND(I131*H131,2)</f>
        <v>0</v>
      </c>
      <c r="K131" s="216" t="s">
        <v>129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0.28999999999999998</v>
      </c>
      <c r="T131" s="224">
        <f>S131*H131</f>
        <v>239.77199999999996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130</v>
      </c>
      <c r="AT131" s="225" t="s">
        <v>125</v>
      </c>
      <c r="AU131" s="225" t="s">
        <v>81</v>
      </c>
      <c r="AY131" s="19" t="s">
        <v>123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130</v>
      </c>
      <c r="BM131" s="225" t="s">
        <v>180</v>
      </c>
    </row>
    <row r="132" s="2" customFormat="1">
      <c r="A132" s="40"/>
      <c r="B132" s="41"/>
      <c r="C132" s="42"/>
      <c r="D132" s="227" t="s">
        <v>132</v>
      </c>
      <c r="E132" s="42"/>
      <c r="F132" s="228" t="s">
        <v>181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132</v>
      </c>
      <c r="AU132" s="19" t="s">
        <v>81</v>
      </c>
    </row>
    <row r="133" s="2" customFormat="1">
      <c r="A133" s="40"/>
      <c r="B133" s="41"/>
      <c r="C133" s="42"/>
      <c r="D133" s="232" t="s">
        <v>134</v>
      </c>
      <c r="E133" s="42"/>
      <c r="F133" s="233" t="s">
        <v>182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134</v>
      </c>
      <c r="AU133" s="19" t="s">
        <v>81</v>
      </c>
    </row>
    <row r="134" s="13" customFormat="1">
      <c r="A134" s="13"/>
      <c r="B134" s="234"/>
      <c r="C134" s="235"/>
      <c r="D134" s="227" t="s">
        <v>136</v>
      </c>
      <c r="E134" s="236" t="s">
        <v>19</v>
      </c>
      <c r="F134" s="237" t="s">
        <v>183</v>
      </c>
      <c r="G134" s="235"/>
      <c r="H134" s="238">
        <v>494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136</v>
      </c>
      <c r="AU134" s="244" t="s">
        <v>81</v>
      </c>
      <c r="AV134" s="13" t="s">
        <v>81</v>
      </c>
      <c r="AW134" s="13" t="s">
        <v>33</v>
      </c>
      <c r="AX134" s="13" t="s">
        <v>72</v>
      </c>
      <c r="AY134" s="244" t="s">
        <v>123</v>
      </c>
    </row>
    <row r="135" s="13" customFormat="1">
      <c r="A135" s="13"/>
      <c r="B135" s="234"/>
      <c r="C135" s="235"/>
      <c r="D135" s="227" t="s">
        <v>136</v>
      </c>
      <c r="E135" s="236" t="s">
        <v>19</v>
      </c>
      <c r="F135" s="237" t="s">
        <v>184</v>
      </c>
      <c r="G135" s="235"/>
      <c r="H135" s="238">
        <v>18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136</v>
      </c>
      <c r="AU135" s="244" t="s">
        <v>81</v>
      </c>
      <c r="AV135" s="13" t="s">
        <v>81</v>
      </c>
      <c r="AW135" s="13" t="s">
        <v>33</v>
      </c>
      <c r="AX135" s="13" t="s">
        <v>72</v>
      </c>
      <c r="AY135" s="244" t="s">
        <v>123</v>
      </c>
    </row>
    <row r="136" s="13" customFormat="1">
      <c r="A136" s="13"/>
      <c r="B136" s="234"/>
      <c r="C136" s="235"/>
      <c r="D136" s="227" t="s">
        <v>136</v>
      </c>
      <c r="E136" s="236" t="s">
        <v>19</v>
      </c>
      <c r="F136" s="237" t="s">
        <v>185</v>
      </c>
      <c r="G136" s="235"/>
      <c r="H136" s="238">
        <v>14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136</v>
      </c>
      <c r="AU136" s="244" t="s">
        <v>81</v>
      </c>
      <c r="AV136" s="13" t="s">
        <v>81</v>
      </c>
      <c r="AW136" s="13" t="s">
        <v>33</v>
      </c>
      <c r="AX136" s="13" t="s">
        <v>72</v>
      </c>
      <c r="AY136" s="244" t="s">
        <v>123</v>
      </c>
    </row>
    <row r="137" s="13" customFormat="1">
      <c r="A137" s="13"/>
      <c r="B137" s="234"/>
      <c r="C137" s="235"/>
      <c r="D137" s="227" t="s">
        <v>136</v>
      </c>
      <c r="E137" s="236" t="s">
        <v>19</v>
      </c>
      <c r="F137" s="237" t="s">
        <v>186</v>
      </c>
      <c r="G137" s="235"/>
      <c r="H137" s="238">
        <v>300.80000000000001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136</v>
      </c>
      <c r="AU137" s="244" t="s">
        <v>81</v>
      </c>
      <c r="AV137" s="13" t="s">
        <v>81</v>
      </c>
      <c r="AW137" s="13" t="s">
        <v>33</v>
      </c>
      <c r="AX137" s="13" t="s">
        <v>72</v>
      </c>
      <c r="AY137" s="244" t="s">
        <v>123</v>
      </c>
    </row>
    <row r="138" s="14" customFormat="1">
      <c r="A138" s="14"/>
      <c r="B138" s="245"/>
      <c r="C138" s="246"/>
      <c r="D138" s="227" t="s">
        <v>136</v>
      </c>
      <c r="E138" s="247" t="s">
        <v>19</v>
      </c>
      <c r="F138" s="248" t="s">
        <v>140</v>
      </c>
      <c r="G138" s="246"/>
      <c r="H138" s="249">
        <v>826.79999999999995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136</v>
      </c>
      <c r="AU138" s="255" t="s">
        <v>81</v>
      </c>
      <c r="AV138" s="14" t="s">
        <v>130</v>
      </c>
      <c r="AW138" s="14" t="s">
        <v>33</v>
      </c>
      <c r="AX138" s="14" t="s">
        <v>79</v>
      </c>
      <c r="AY138" s="255" t="s">
        <v>123</v>
      </c>
    </row>
    <row r="139" s="2" customFormat="1" ht="16.5" customHeight="1">
      <c r="A139" s="40"/>
      <c r="B139" s="41"/>
      <c r="C139" s="214" t="s">
        <v>187</v>
      </c>
      <c r="D139" s="214" t="s">
        <v>125</v>
      </c>
      <c r="E139" s="215" t="s">
        <v>188</v>
      </c>
      <c r="F139" s="216" t="s">
        <v>189</v>
      </c>
      <c r="G139" s="217" t="s">
        <v>128</v>
      </c>
      <c r="H139" s="218">
        <v>359</v>
      </c>
      <c r="I139" s="219"/>
      <c r="J139" s="220">
        <f>ROUND(I139*H139,2)</f>
        <v>0</v>
      </c>
      <c r="K139" s="216" t="s">
        <v>129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0.57999999999999996</v>
      </c>
      <c r="T139" s="224">
        <f>S139*H139</f>
        <v>208.22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130</v>
      </c>
      <c r="AT139" s="225" t="s">
        <v>125</v>
      </c>
      <c r="AU139" s="225" t="s">
        <v>81</v>
      </c>
      <c r="AY139" s="19" t="s">
        <v>123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130</v>
      </c>
      <c r="BM139" s="225" t="s">
        <v>190</v>
      </c>
    </row>
    <row r="140" s="2" customFormat="1">
      <c r="A140" s="40"/>
      <c r="B140" s="41"/>
      <c r="C140" s="42"/>
      <c r="D140" s="227" t="s">
        <v>132</v>
      </c>
      <c r="E140" s="42"/>
      <c r="F140" s="228" t="s">
        <v>191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132</v>
      </c>
      <c r="AU140" s="19" t="s">
        <v>81</v>
      </c>
    </row>
    <row r="141" s="2" customFormat="1">
      <c r="A141" s="40"/>
      <c r="B141" s="41"/>
      <c r="C141" s="42"/>
      <c r="D141" s="232" t="s">
        <v>134</v>
      </c>
      <c r="E141" s="42"/>
      <c r="F141" s="233" t="s">
        <v>192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134</v>
      </c>
      <c r="AU141" s="19" t="s">
        <v>81</v>
      </c>
    </row>
    <row r="142" s="13" customFormat="1">
      <c r="A142" s="13"/>
      <c r="B142" s="234"/>
      <c r="C142" s="235"/>
      <c r="D142" s="227" t="s">
        <v>136</v>
      </c>
      <c r="E142" s="236" t="s">
        <v>19</v>
      </c>
      <c r="F142" s="237" t="s">
        <v>193</v>
      </c>
      <c r="G142" s="235"/>
      <c r="H142" s="238">
        <v>359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136</v>
      </c>
      <c r="AU142" s="244" t="s">
        <v>81</v>
      </c>
      <c r="AV142" s="13" t="s">
        <v>81</v>
      </c>
      <c r="AW142" s="13" t="s">
        <v>33</v>
      </c>
      <c r="AX142" s="13" t="s">
        <v>79</v>
      </c>
      <c r="AY142" s="244" t="s">
        <v>123</v>
      </c>
    </row>
    <row r="143" s="2" customFormat="1" ht="16.5" customHeight="1">
      <c r="A143" s="40"/>
      <c r="B143" s="41"/>
      <c r="C143" s="214" t="s">
        <v>194</v>
      </c>
      <c r="D143" s="214" t="s">
        <v>125</v>
      </c>
      <c r="E143" s="215" t="s">
        <v>195</v>
      </c>
      <c r="F143" s="216" t="s">
        <v>196</v>
      </c>
      <c r="G143" s="217" t="s">
        <v>128</v>
      </c>
      <c r="H143" s="218">
        <v>56</v>
      </c>
      <c r="I143" s="219"/>
      <c r="J143" s="220">
        <f>ROUND(I143*H143,2)</f>
        <v>0</v>
      </c>
      <c r="K143" s="216" t="s">
        <v>129</v>
      </c>
      <c r="L143" s="46"/>
      <c r="M143" s="221" t="s">
        <v>19</v>
      </c>
      <c r="N143" s="222" t="s">
        <v>43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0.44</v>
      </c>
      <c r="T143" s="224">
        <f>S143*H143</f>
        <v>24.640000000000001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130</v>
      </c>
      <c r="AT143" s="225" t="s">
        <v>125</v>
      </c>
      <c r="AU143" s="225" t="s">
        <v>81</v>
      </c>
      <c r="AY143" s="19" t="s">
        <v>123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130</v>
      </c>
      <c r="BM143" s="225" t="s">
        <v>197</v>
      </c>
    </row>
    <row r="144" s="2" customFormat="1">
      <c r="A144" s="40"/>
      <c r="B144" s="41"/>
      <c r="C144" s="42"/>
      <c r="D144" s="227" t="s">
        <v>132</v>
      </c>
      <c r="E144" s="42"/>
      <c r="F144" s="228" t="s">
        <v>198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132</v>
      </c>
      <c r="AU144" s="19" t="s">
        <v>81</v>
      </c>
    </row>
    <row r="145" s="2" customFormat="1">
      <c r="A145" s="40"/>
      <c r="B145" s="41"/>
      <c r="C145" s="42"/>
      <c r="D145" s="232" t="s">
        <v>134</v>
      </c>
      <c r="E145" s="42"/>
      <c r="F145" s="233" t="s">
        <v>199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134</v>
      </c>
      <c r="AU145" s="19" t="s">
        <v>81</v>
      </c>
    </row>
    <row r="146" s="13" customFormat="1">
      <c r="A146" s="13"/>
      <c r="B146" s="234"/>
      <c r="C146" s="235"/>
      <c r="D146" s="227" t="s">
        <v>136</v>
      </c>
      <c r="E146" s="236" t="s">
        <v>19</v>
      </c>
      <c r="F146" s="237" t="s">
        <v>200</v>
      </c>
      <c r="G146" s="235"/>
      <c r="H146" s="238">
        <v>28.5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136</v>
      </c>
      <c r="AU146" s="244" t="s">
        <v>81</v>
      </c>
      <c r="AV146" s="13" t="s">
        <v>81</v>
      </c>
      <c r="AW146" s="13" t="s">
        <v>33</v>
      </c>
      <c r="AX146" s="13" t="s">
        <v>72</v>
      </c>
      <c r="AY146" s="244" t="s">
        <v>123</v>
      </c>
    </row>
    <row r="147" s="13" customFormat="1">
      <c r="A147" s="13"/>
      <c r="B147" s="234"/>
      <c r="C147" s="235"/>
      <c r="D147" s="227" t="s">
        <v>136</v>
      </c>
      <c r="E147" s="236" t="s">
        <v>19</v>
      </c>
      <c r="F147" s="237" t="s">
        <v>201</v>
      </c>
      <c r="G147" s="235"/>
      <c r="H147" s="238">
        <v>27.5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136</v>
      </c>
      <c r="AU147" s="244" t="s">
        <v>81</v>
      </c>
      <c r="AV147" s="13" t="s">
        <v>81</v>
      </c>
      <c r="AW147" s="13" t="s">
        <v>33</v>
      </c>
      <c r="AX147" s="13" t="s">
        <v>72</v>
      </c>
      <c r="AY147" s="244" t="s">
        <v>123</v>
      </c>
    </row>
    <row r="148" s="14" customFormat="1">
      <c r="A148" s="14"/>
      <c r="B148" s="245"/>
      <c r="C148" s="246"/>
      <c r="D148" s="227" t="s">
        <v>136</v>
      </c>
      <c r="E148" s="247" t="s">
        <v>19</v>
      </c>
      <c r="F148" s="248" t="s">
        <v>140</v>
      </c>
      <c r="G148" s="246"/>
      <c r="H148" s="249">
        <v>56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136</v>
      </c>
      <c r="AU148" s="255" t="s">
        <v>81</v>
      </c>
      <c r="AV148" s="14" t="s">
        <v>130</v>
      </c>
      <c r="AW148" s="14" t="s">
        <v>33</v>
      </c>
      <c r="AX148" s="14" t="s">
        <v>79</v>
      </c>
      <c r="AY148" s="255" t="s">
        <v>123</v>
      </c>
    </row>
    <row r="149" s="2" customFormat="1" ht="16.5" customHeight="1">
      <c r="A149" s="40"/>
      <c r="B149" s="41"/>
      <c r="C149" s="214" t="s">
        <v>202</v>
      </c>
      <c r="D149" s="214" t="s">
        <v>125</v>
      </c>
      <c r="E149" s="215" t="s">
        <v>203</v>
      </c>
      <c r="F149" s="216" t="s">
        <v>204</v>
      </c>
      <c r="G149" s="217" t="s">
        <v>205</v>
      </c>
      <c r="H149" s="218">
        <v>22</v>
      </c>
      <c r="I149" s="219"/>
      <c r="J149" s="220">
        <f>ROUND(I149*H149,2)</f>
        <v>0</v>
      </c>
      <c r="K149" s="216" t="s">
        <v>129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0.28999999999999998</v>
      </c>
      <c r="T149" s="224">
        <f>S149*H149</f>
        <v>6.3799999999999999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130</v>
      </c>
      <c r="AT149" s="225" t="s">
        <v>125</v>
      </c>
      <c r="AU149" s="225" t="s">
        <v>81</v>
      </c>
      <c r="AY149" s="19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130</v>
      </c>
      <c r="BM149" s="225" t="s">
        <v>206</v>
      </c>
    </row>
    <row r="150" s="2" customFormat="1">
      <c r="A150" s="40"/>
      <c r="B150" s="41"/>
      <c r="C150" s="42"/>
      <c r="D150" s="227" t="s">
        <v>132</v>
      </c>
      <c r="E150" s="42"/>
      <c r="F150" s="228" t="s">
        <v>207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132</v>
      </c>
      <c r="AU150" s="19" t="s">
        <v>81</v>
      </c>
    </row>
    <row r="151" s="2" customFormat="1">
      <c r="A151" s="40"/>
      <c r="B151" s="41"/>
      <c r="C151" s="42"/>
      <c r="D151" s="232" t="s">
        <v>134</v>
      </c>
      <c r="E151" s="42"/>
      <c r="F151" s="233" t="s">
        <v>208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134</v>
      </c>
      <c r="AU151" s="19" t="s">
        <v>81</v>
      </c>
    </row>
    <row r="152" s="13" customFormat="1">
      <c r="A152" s="13"/>
      <c r="B152" s="234"/>
      <c r="C152" s="235"/>
      <c r="D152" s="227" t="s">
        <v>136</v>
      </c>
      <c r="E152" s="236" t="s">
        <v>19</v>
      </c>
      <c r="F152" s="237" t="s">
        <v>209</v>
      </c>
      <c r="G152" s="235"/>
      <c r="H152" s="238">
        <v>22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136</v>
      </c>
      <c r="AU152" s="244" t="s">
        <v>81</v>
      </c>
      <c r="AV152" s="13" t="s">
        <v>81</v>
      </c>
      <c r="AW152" s="13" t="s">
        <v>33</v>
      </c>
      <c r="AX152" s="13" t="s">
        <v>79</v>
      </c>
      <c r="AY152" s="244" t="s">
        <v>123</v>
      </c>
    </row>
    <row r="153" s="2" customFormat="1" ht="16.5" customHeight="1">
      <c r="A153" s="40"/>
      <c r="B153" s="41"/>
      <c r="C153" s="214" t="s">
        <v>210</v>
      </c>
      <c r="D153" s="214" t="s">
        <v>125</v>
      </c>
      <c r="E153" s="215" t="s">
        <v>211</v>
      </c>
      <c r="F153" s="216" t="s">
        <v>212</v>
      </c>
      <c r="G153" s="217" t="s">
        <v>205</v>
      </c>
      <c r="H153" s="218">
        <v>314.19999999999999</v>
      </c>
      <c r="I153" s="219"/>
      <c r="J153" s="220">
        <f>ROUND(I153*H153,2)</f>
        <v>0</v>
      </c>
      <c r="K153" s="216" t="s">
        <v>129</v>
      </c>
      <c r="L153" s="46"/>
      <c r="M153" s="221" t="s">
        <v>19</v>
      </c>
      <c r="N153" s="222" t="s">
        <v>43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0.20499999999999999</v>
      </c>
      <c r="T153" s="224">
        <f>S153*H153</f>
        <v>64.410999999999987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130</v>
      </c>
      <c r="AT153" s="225" t="s">
        <v>125</v>
      </c>
      <c r="AU153" s="225" t="s">
        <v>81</v>
      </c>
      <c r="AY153" s="19" t="s">
        <v>123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130</v>
      </c>
      <c r="BM153" s="225" t="s">
        <v>213</v>
      </c>
    </row>
    <row r="154" s="2" customFormat="1">
      <c r="A154" s="40"/>
      <c r="B154" s="41"/>
      <c r="C154" s="42"/>
      <c r="D154" s="227" t="s">
        <v>132</v>
      </c>
      <c r="E154" s="42"/>
      <c r="F154" s="228" t="s">
        <v>214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132</v>
      </c>
      <c r="AU154" s="19" t="s">
        <v>81</v>
      </c>
    </row>
    <row r="155" s="2" customFormat="1">
      <c r="A155" s="40"/>
      <c r="B155" s="41"/>
      <c r="C155" s="42"/>
      <c r="D155" s="232" t="s">
        <v>134</v>
      </c>
      <c r="E155" s="42"/>
      <c r="F155" s="233" t="s">
        <v>215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134</v>
      </c>
      <c r="AU155" s="19" t="s">
        <v>81</v>
      </c>
    </row>
    <row r="156" s="13" customFormat="1">
      <c r="A156" s="13"/>
      <c r="B156" s="234"/>
      <c r="C156" s="235"/>
      <c r="D156" s="227" t="s">
        <v>136</v>
      </c>
      <c r="E156" s="236" t="s">
        <v>19</v>
      </c>
      <c r="F156" s="237" t="s">
        <v>216</v>
      </c>
      <c r="G156" s="235"/>
      <c r="H156" s="238">
        <v>314.19999999999999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136</v>
      </c>
      <c r="AU156" s="244" t="s">
        <v>81</v>
      </c>
      <c r="AV156" s="13" t="s">
        <v>81</v>
      </c>
      <c r="AW156" s="13" t="s">
        <v>33</v>
      </c>
      <c r="AX156" s="13" t="s">
        <v>79</v>
      </c>
      <c r="AY156" s="244" t="s">
        <v>123</v>
      </c>
    </row>
    <row r="157" s="2" customFormat="1" ht="16.5" customHeight="1">
      <c r="A157" s="40"/>
      <c r="B157" s="41"/>
      <c r="C157" s="214" t="s">
        <v>8</v>
      </c>
      <c r="D157" s="214" t="s">
        <v>125</v>
      </c>
      <c r="E157" s="215" t="s">
        <v>217</v>
      </c>
      <c r="F157" s="216" t="s">
        <v>218</v>
      </c>
      <c r="G157" s="217" t="s">
        <v>205</v>
      </c>
      <c r="H157" s="218">
        <v>66.200000000000003</v>
      </c>
      <c r="I157" s="219"/>
      <c r="J157" s="220">
        <f>ROUND(I157*H157,2)</f>
        <v>0</v>
      </c>
      <c r="K157" s="216" t="s">
        <v>129</v>
      </c>
      <c r="L157" s="46"/>
      <c r="M157" s="221" t="s">
        <v>19</v>
      </c>
      <c r="N157" s="222" t="s">
        <v>43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0.11500000000000001</v>
      </c>
      <c r="T157" s="224">
        <f>S157*H157</f>
        <v>7.6130000000000004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130</v>
      </c>
      <c r="AT157" s="225" t="s">
        <v>125</v>
      </c>
      <c r="AU157" s="225" t="s">
        <v>81</v>
      </c>
      <c r="AY157" s="19" t="s">
        <v>123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130</v>
      </c>
      <c r="BM157" s="225" t="s">
        <v>219</v>
      </c>
    </row>
    <row r="158" s="2" customFormat="1">
      <c r="A158" s="40"/>
      <c r="B158" s="41"/>
      <c r="C158" s="42"/>
      <c r="D158" s="227" t="s">
        <v>132</v>
      </c>
      <c r="E158" s="42"/>
      <c r="F158" s="228" t="s">
        <v>220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132</v>
      </c>
      <c r="AU158" s="19" t="s">
        <v>81</v>
      </c>
    </row>
    <row r="159" s="2" customFormat="1">
      <c r="A159" s="40"/>
      <c r="B159" s="41"/>
      <c r="C159" s="42"/>
      <c r="D159" s="232" t="s">
        <v>134</v>
      </c>
      <c r="E159" s="42"/>
      <c r="F159" s="233" t="s">
        <v>221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134</v>
      </c>
      <c r="AU159" s="19" t="s">
        <v>81</v>
      </c>
    </row>
    <row r="160" s="13" customFormat="1">
      <c r="A160" s="13"/>
      <c r="B160" s="234"/>
      <c r="C160" s="235"/>
      <c r="D160" s="227" t="s">
        <v>136</v>
      </c>
      <c r="E160" s="236" t="s">
        <v>19</v>
      </c>
      <c r="F160" s="237" t="s">
        <v>222</v>
      </c>
      <c r="G160" s="235"/>
      <c r="H160" s="238">
        <v>66.200000000000003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136</v>
      </c>
      <c r="AU160" s="244" t="s">
        <v>81</v>
      </c>
      <c r="AV160" s="13" t="s">
        <v>81</v>
      </c>
      <c r="AW160" s="13" t="s">
        <v>33</v>
      </c>
      <c r="AX160" s="13" t="s">
        <v>79</v>
      </c>
      <c r="AY160" s="244" t="s">
        <v>123</v>
      </c>
    </row>
    <row r="161" s="2" customFormat="1" ht="21.75" customHeight="1">
      <c r="A161" s="40"/>
      <c r="B161" s="41"/>
      <c r="C161" s="214" t="s">
        <v>223</v>
      </c>
      <c r="D161" s="214" t="s">
        <v>125</v>
      </c>
      <c r="E161" s="215" t="s">
        <v>224</v>
      </c>
      <c r="F161" s="216" t="s">
        <v>225</v>
      </c>
      <c r="G161" s="217" t="s">
        <v>226</v>
      </c>
      <c r="H161" s="218">
        <v>12.6</v>
      </c>
      <c r="I161" s="219"/>
      <c r="J161" s="220">
        <f>ROUND(I161*H161,2)</f>
        <v>0</v>
      </c>
      <c r="K161" s="216" t="s">
        <v>129</v>
      </c>
      <c r="L161" s="46"/>
      <c r="M161" s="221" t="s">
        <v>19</v>
      </c>
      <c r="N161" s="222" t="s">
        <v>43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130</v>
      </c>
      <c r="AT161" s="225" t="s">
        <v>125</v>
      </c>
      <c r="AU161" s="225" t="s">
        <v>81</v>
      </c>
      <c r="AY161" s="19" t="s">
        <v>123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130</v>
      </c>
      <c r="BM161" s="225" t="s">
        <v>227</v>
      </c>
    </row>
    <row r="162" s="2" customFormat="1">
      <c r="A162" s="40"/>
      <c r="B162" s="41"/>
      <c r="C162" s="42"/>
      <c r="D162" s="227" t="s">
        <v>132</v>
      </c>
      <c r="E162" s="42"/>
      <c r="F162" s="228" t="s">
        <v>228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132</v>
      </c>
      <c r="AU162" s="19" t="s">
        <v>81</v>
      </c>
    </row>
    <row r="163" s="2" customFormat="1">
      <c r="A163" s="40"/>
      <c r="B163" s="41"/>
      <c r="C163" s="42"/>
      <c r="D163" s="232" t="s">
        <v>134</v>
      </c>
      <c r="E163" s="42"/>
      <c r="F163" s="233" t="s">
        <v>229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134</v>
      </c>
      <c r="AU163" s="19" t="s">
        <v>81</v>
      </c>
    </row>
    <row r="164" s="13" customFormat="1">
      <c r="A164" s="13"/>
      <c r="B164" s="234"/>
      <c r="C164" s="235"/>
      <c r="D164" s="227" t="s">
        <v>136</v>
      </c>
      <c r="E164" s="236" t="s">
        <v>19</v>
      </c>
      <c r="F164" s="237" t="s">
        <v>230</v>
      </c>
      <c r="G164" s="235"/>
      <c r="H164" s="238">
        <v>12.6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136</v>
      </c>
      <c r="AU164" s="244" t="s">
        <v>81</v>
      </c>
      <c r="AV164" s="13" t="s">
        <v>81</v>
      </c>
      <c r="AW164" s="13" t="s">
        <v>33</v>
      </c>
      <c r="AX164" s="13" t="s">
        <v>79</v>
      </c>
      <c r="AY164" s="244" t="s">
        <v>123</v>
      </c>
    </row>
    <row r="165" s="2" customFormat="1" ht="16.5" customHeight="1">
      <c r="A165" s="40"/>
      <c r="B165" s="41"/>
      <c r="C165" s="214" t="s">
        <v>231</v>
      </c>
      <c r="D165" s="214" t="s">
        <v>125</v>
      </c>
      <c r="E165" s="215" t="s">
        <v>232</v>
      </c>
      <c r="F165" s="216" t="s">
        <v>233</v>
      </c>
      <c r="G165" s="217" t="s">
        <v>226</v>
      </c>
      <c r="H165" s="218">
        <v>1.3999999999999999</v>
      </c>
      <c r="I165" s="219"/>
      <c r="J165" s="220">
        <f>ROUND(I165*H165,2)</f>
        <v>0</v>
      </c>
      <c r="K165" s="216" t="s">
        <v>129</v>
      </c>
      <c r="L165" s="46"/>
      <c r="M165" s="221" t="s">
        <v>19</v>
      </c>
      <c r="N165" s="222" t="s">
        <v>43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130</v>
      </c>
      <c r="AT165" s="225" t="s">
        <v>125</v>
      </c>
      <c r="AU165" s="225" t="s">
        <v>81</v>
      </c>
      <c r="AY165" s="19" t="s">
        <v>123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130</v>
      </c>
      <c r="BM165" s="225" t="s">
        <v>234</v>
      </c>
    </row>
    <row r="166" s="2" customFormat="1">
      <c r="A166" s="40"/>
      <c r="B166" s="41"/>
      <c r="C166" s="42"/>
      <c r="D166" s="227" t="s">
        <v>132</v>
      </c>
      <c r="E166" s="42"/>
      <c r="F166" s="228" t="s">
        <v>235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132</v>
      </c>
      <c r="AU166" s="19" t="s">
        <v>81</v>
      </c>
    </row>
    <row r="167" s="2" customFormat="1">
      <c r="A167" s="40"/>
      <c r="B167" s="41"/>
      <c r="C167" s="42"/>
      <c r="D167" s="232" t="s">
        <v>134</v>
      </c>
      <c r="E167" s="42"/>
      <c r="F167" s="233" t="s">
        <v>236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134</v>
      </c>
      <c r="AU167" s="19" t="s">
        <v>81</v>
      </c>
    </row>
    <row r="168" s="15" customFormat="1">
      <c r="A168" s="15"/>
      <c r="B168" s="256"/>
      <c r="C168" s="257"/>
      <c r="D168" s="227" t="s">
        <v>136</v>
      </c>
      <c r="E168" s="258" t="s">
        <v>19</v>
      </c>
      <c r="F168" s="259" t="s">
        <v>237</v>
      </c>
      <c r="G168" s="257"/>
      <c r="H168" s="258" t="s">
        <v>19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136</v>
      </c>
      <c r="AU168" s="265" t="s">
        <v>81</v>
      </c>
      <c r="AV168" s="15" t="s">
        <v>79</v>
      </c>
      <c r="AW168" s="15" t="s">
        <v>33</v>
      </c>
      <c r="AX168" s="15" t="s">
        <v>72</v>
      </c>
      <c r="AY168" s="265" t="s">
        <v>123</v>
      </c>
    </row>
    <row r="169" s="13" customFormat="1">
      <c r="A169" s="13"/>
      <c r="B169" s="234"/>
      <c r="C169" s="235"/>
      <c r="D169" s="227" t="s">
        <v>136</v>
      </c>
      <c r="E169" s="236" t="s">
        <v>19</v>
      </c>
      <c r="F169" s="237" t="s">
        <v>238</v>
      </c>
      <c r="G169" s="235"/>
      <c r="H169" s="238">
        <v>1.3999999999999999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136</v>
      </c>
      <c r="AU169" s="244" t="s">
        <v>81</v>
      </c>
      <c r="AV169" s="13" t="s">
        <v>81</v>
      </c>
      <c r="AW169" s="13" t="s">
        <v>33</v>
      </c>
      <c r="AX169" s="13" t="s">
        <v>79</v>
      </c>
      <c r="AY169" s="244" t="s">
        <v>123</v>
      </c>
    </row>
    <row r="170" s="2" customFormat="1" ht="21.75" customHeight="1">
      <c r="A170" s="40"/>
      <c r="B170" s="41"/>
      <c r="C170" s="214" t="s">
        <v>239</v>
      </c>
      <c r="D170" s="214" t="s">
        <v>125</v>
      </c>
      <c r="E170" s="215" t="s">
        <v>240</v>
      </c>
      <c r="F170" s="216" t="s">
        <v>241</v>
      </c>
      <c r="G170" s="217" t="s">
        <v>226</v>
      </c>
      <c r="H170" s="218">
        <v>12.6</v>
      </c>
      <c r="I170" s="219"/>
      <c r="J170" s="220">
        <f>ROUND(I170*H170,2)</f>
        <v>0</v>
      </c>
      <c r="K170" s="216" t="s">
        <v>129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130</v>
      </c>
      <c r="AT170" s="225" t="s">
        <v>125</v>
      </c>
      <c r="AU170" s="225" t="s">
        <v>81</v>
      </c>
      <c r="AY170" s="19" t="s">
        <v>123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130</v>
      </c>
      <c r="BM170" s="225" t="s">
        <v>242</v>
      </c>
    </row>
    <row r="171" s="2" customFormat="1">
      <c r="A171" s="40"/>
      <c r="B171" s="41"/>
      <c r="C171" s="42"/>
      <c r="D171" s="227" t="s">
        <v>132</v>
      </c>
      <c r="E171" s="42"/>
      <c r="F171" s="228" t="s">
        <v>243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132</v>
      </c>
      <c r="AU171" s="19" t="s">
        <v>81</v>
      </c>
    </row>
    <row r="172" s="2" customFormat="1">
      <c r="A172" s="40"/>
      <c r="B172" s="41"/>
      <c r="C172" s="42"/>
      <c r="D172" s="232" t="s">
        <v>134</v>
      </c>
      <c r="E172" s="42"/>
      <c r="F172" s="233" t="s">
        <v>244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134</v>
      </c>
      <c r="AU172" s="19" t="s">
        <v>81</v>
      </c>
    </row>
    <row r="173" s="13" customFormat="1">
      <c r="A173" s="13"/>
      <c r="B173" s="234"/>
      <c r="C173" s="235"/>
      <c r="D173" s="227" t="s">
        <v>136</v>
      </c>
      <c r="E173" s="236" t="s">
        <v>19</v>
      </c>
      <c r="F173" s="237" t="s">
        <v>245</v>
      </c>
      <c r="G173" s="235"/>
      <c r="H173" s="238">
        <v>12.6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136</v>
      </c>
      <c r="AU173" s="244" t="s">
        <v>81</v>
      </c>
      <c r="AV173" s="13" t="s">
        <v>81</v>
      </c>
      <c r="AW173" s="13" t="s">
        <v>33</v>
      </c>
      <c r="AX173" s="13" t="s">
        <v>79</v>
      </c>
      <c r="AY173" s="244" t="s">
        <v>123</v>
      </c>
    </row>
    <row r="174" s="2" customFormat="1" ht="24.15" customHeight="1">
      <c r="A174" s="40"/>
      <c r="B174" s="41"/>
      <c r="C174" s="214" t="s">
        <v>246</v>
      </c>
      <c r="D174" s="214" t="s">
        <v>125</v>
      </c>
      <c r="E174" s="215" t="s">
        <v>247</v>
      </c>
      <c r="F174" s="216" t="s">
        <v>248</v>
      </c>
      <c r="G174" s="217" t="s">
        <v>226</v>
      </c>
      <c r="H174" s="218">
        <v>189</v>
      </c>
      <c r="I174" s="219"/>
      <c r="J174" s="220">
        <f>ROUND(I174*H174,2)</f>
        <v>0</v>
      </c>
      <c r="K174" s="216" t="s">
        <v>129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130</v>
      </c>
      <c r="AT174" s="225" t="s">
        <v>125</v>
      </c>
      <c r="AU174" s="225" t="s">
        <v>81</v>
      </c>
      <c r="AY174" s="19" t="s">
        <v>123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130</v>
      </c>
      <c r="BM174" s="225" t="s">
        <v>249</v>
      </c>
    </row>
    <row r="175" s="2" customFormat="1">
      <c r="A175" s="40"/>
      <c r="B175" s="41"/>
      <c r="C175" s="42"/>
      <c r="D175" s="227" t="s">
        <v>132</v>
      </c>
      <c r="E175" s="42"/>
      <c r="F175" s="228" t="s">
        <v>250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132</v>
      </c>
      <c r="AU175" s="19" t="s">
        <v>81</v>
      </c>
    </row>
    <row r="176" s="2" customFormat="1">
      <c r="A176" s="40"/>
      <c r="B176" s="41"/>
      <c r="C176" s="42"/>
      <c r="D176" s="232" t="s">
        <v>134</v>
      </c>
      <c r="E176" s="42"/>
      <c r="F176" s="233" t="s">
        <v>251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134</v>
      </c>
      <c r="AU176" s="19" t="s">
        <v>81</v>
      </c>
    </row>
    <row r="177" s="13" customFormat="1">
      <c r="A177" s="13"/>
      <c r="B177" s="234"/>
      <c r="C177" s="235"/>
      <c r="D177" s="227" t="s">
        <v>136</v>
      </c>
      <c r="E177" s="236" t="s">
        <v>19</v>
      </c>
      <c r="F177" s="237" t="s">
        <v>252</v>
      </c>
      <c r="G177" s="235"/>
      <c r="H177" s="238">
        <v>189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136</v>
      </c>
      <c r="AU177" s="244" t="s">
        <v>81</v>
      </c>
      <c r="AV177" s="13" t="s">
        <v>81</v>
      </c>
      <c r="AW177" s="13" t="s">
        <v>33</v>
      </c>
      <c r="AX177" s="13" t="s">
        <v>79</v>
      </c>
      <c r="AY177" s="244" t="s">
        <v>123</v>
      </c>
    </row>
    <row r="178" s="2" customFormat="1" ht="16.5" customHeight="1">
      <c r="A178" s="40"/>
      <c r="B178" s="41"/>
      <c r="C178" s="214" t="s">
        <v>253</v>
      </c>
      <c r="D178" s="214" t="s">
        <v>125</v>
      </c>
      <c r="E178" s="215" t="s">
        <v>254</v>
      </c>
      <c r="F178" s="216" t="s">
        <v>255</v>
      </c>
      <c r="G178" s="217" t="s">
        <v>256</v>
      </c>
      <c r="H178" s="218">
        <v>22.68</v>
      </c>
      <c r="I178" s="219"/>
      <c r="J178" s="220">
        <f>ROUND(I178*H178,2)</f>
        <v>0</v>
      </c>
      <c r="K178" s="216" t="s">
        <v>129</v>
      </c>
      <c r="L178" s="46"/>
      <c r="M178" s="221" t="s">
        <v>19</v>
      </c>
      <c r="N178" s="222" t="s">
        <v>43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130</v>
      </c>
      <c r="AT178" s="225" t="s">
        <v>125</v>
      </c>
      <c r="AU178" s="225" t="s">
        <v>81</v>
      </c>
      <c r="AY178" s="19" t="s">
        <v>123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130</v>
      </c>
      <c r="BM178" s="225" t="s">
        <v>257</v>
      </c>
    </row>
    <row r="179" s="2" customFormat="1">
      <c r="A179" s="40"/>
      <c r="B179" s="41"/>
      <c r="C179" s="42"/>
      <c r="D179" s="227" t="s">
        <v>132</v>
      </c>
      <c r="E179" s="42"/>
      <c r="F179" s="228" t="s">
        <v>258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132</v>
      </c>
      <c r="AU179" s="19" t="s">
        <v>81</v>
      </c>
    </row>
    <row r="180" s="2" customFormat="1">
      <c r="A180" s="40"/>
      <c r="B180" s="41"/>
      <c r="C180" s="42"/>
      <c r="D180" s="232" t="s">
        <v>134</v>
      </c>
      <c r="E180" s="42"/>
      <c r="F180" s="233" t="s">
        <v>259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134</v>
      </c>
      <c r="AU180" s="19" t="s">
        <v>81</v>
      </c>
    </row>
    <row r="181" s="13" customFormat="1">
      <c r="A181" s="13"/>
      <c r="B181" s="234"/>
      <c r="C181" s="235"/>
      <c r="D181" s="227" t="s">
        <v>136</v>
      </c>
      <c r="E181" s="236" t="s">
        <v>19</v>
      </c>
      <c r="F181" s="237" t="s">
        <v>260</v>
      </c>
      <c r="G181" s="235"/>
      <c r="H181" s="238">
        <v>22.68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136</v>
      </c>
      <c r="AU181" s="244" t="s">
        <v>81</v>
      </c>
      <c r="AV181" s="13" t="s">
        <v>81</v>
      </c>
      <c r="AW181" s="13" t="s">
        <v>33</v>
      </c>
      <c r="AX181" s="13" t="s">
        <v>79</v>
      </c>
      <c r="AY181" s="244" t="s">
        <v>123</v>
      </c>
    </row>
    <row r="182" s="2" customFormat="1" ht="16.5" customHeight="1">
      <c r="A182" s="40"/>
      <c r="B182" s="41"/>
      <c r="C182" s="214" t="s">
        <v>261</v>
      </c>
      <c r="D182" s="214" t="s">
        <v>125</v>
      </c>
      <c r="E182" s="215" t="s">
        <v>262</v>
      </c>
      <c r="F182" s="216" t="s">
        <v>263</v>
      </c>
      <c r="G182" s="217" t="s">
        <v>226</v>
      </c>
      <c r="H182" s="218">
        <v>12.6</v>
      </c>
      <c r="I182" s="219"/>
      <c r="J182" s="220">
        <f>ROUND(I182*H182,2)</f>
        <v>0</v>
      </c>
      <c r="K182" s="216" t="s">
        <v>129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130</v>
      </c>
      <c r="AT182" s="225" t="s">
        <v>125</v>
      </c>
      <c r="AU182" s="225" t="s">
        <v>81</v>
      </c>
      <c r="AY182" s="19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130</v>
      </c>
      <c r="BM182" s="225" t="s">
        <v>264</v>
      </c>
    </row>
    <row r="183" s="2" customFormat="1">
      <c r="A183" s="40"/>
      <c r="B183" s="41"/>
      <c r="C183" s="42"/>
      <c r="D183" s="227" t="s">
        <v>132</v>
      </c>
      <c r="E183" s="42"/>
      <c r="F183" s="228" t="s">
        <v>265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132</v>
      </c>
      <c r="AU183" s="19" t="s">
        <v>81</v>
      </c>
    </row>
    <row r="184" s="2" customFormat="1">
      <c r="A184" s="40"/>
      <c r="B184" s="41"/>
      <c r="C184" s="42"/>
      <c r="D184" s="232" t="s">
        <v>134</v>
      </c>
      <c r="E184" s="42"/>
      <c r="F184" s="233" t="s">
        <v>266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134</v>
      </c>
      <c r="AU184" s="19" t="s">
        <v>81</v>
      </c>
    </row>
    <row r="185" s="13" customFormat="1">
      <c r="A185" s="13"/>
      <c r="B185" s="234"/>
      <c r="C185" s="235"/>
      <c r="D185" s="227" t="s">
        <v>136</v>
      </c>
      <c r="E185" s="236" t="s">
        <v>19</v>
      </c>
      <c r="F185" s="237" t="s">
        <v>245</v>
      </c>
      <c r="G185" s="235"/>
      <c r="H185" s="238">
        <v>12.6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136</v>
      </c>
      <c r="AU185" s="244" t="s">
        <v>81</v>
      </c>
      <c r="AV185" s="13" t="s">
        <v>81</v>
      </c>
      <c r="AW185" s="13" t="s">
        <v>33</v>
      </c>
      <c r="AX185" s="13" t="s">
        <v>79</v>
      </c>
      <c r="AY185" s="244" t="s">
        <v>123</v>
      </c>
    </row>
    <row r="186" s="2" customFormat="1" ht="16.5" customHeight="1">
      <c r="A186" s="40"/>
      <c r="B186" s="41"/>
      <c r="C186" s="214" t="s">
        <v>267</v>
      </c>
      <c r="D186" s="214" t="s">
        <v>125</v>
      </c>
      <c r="E186" s="215" t="s">
        <v>268</v>
      </c>
      <c r="F186" s="216" t="s">
        <v>269</v>
      </c>
      <c r="G186" s="217" t="s">
        <v>226</v>
      </c>
      <c r="H186" s="218">
        <v>1.3999999999999999</v>
      </c>
      <c r="I186" s="219"/>
      <c r="J186" s="220">
        <f>ROUND(I186*H186,2)</f>
        <v>0</v>
      </c>
      <c r="K186" s="216" t="s">
        <v>129</v>
      </c>
      <c r="L186" s="46"/>
      <c r="M186" s="221" t="s">
        <v>19</v>
      </c>
      <c r="N186" s="222" t="s">
        <v>43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130</v>
      </c>
      <c r="AT186" s="225" t="s">
        <v>125</v>
      </c>
      <c r="AU186" s="225" t="s">
        <v>81</v>
      </c>
      <c r="AY186" s="19" t="s">
        <v>123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130</v>
      </c>
      <c r="BM186" s="225" t="s">
        <v>270</v>
      </c>
    </row>
    <row r="187" s="2" customFormat="1">
      <c r="A187" s="40"/>
      <c r="B187" s="41"/>
      <c r="C187" s="42"/>
      <c r="D187" s="227" t="s">
        <v>132</v>
      </c>
      <c r="E187" s="42"/>
      <c r="F187" s="228" t="s">
        <v>271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132</v>
      </c>
      <c r="AU187" s="19" t="s">
        <v>81</v>
      </c>
    </row>
    <row r="188" s="2" customFormat="1">
      <c r="A188" s="40"/>
      <c r="B188" s="41"/>
      <c r="C188" s="42"/>
      <c r="D188" s="232" t="s">
        <v>134</v>
      </c>
      <c r="E188" s="42"/>
      <c r="F188" s="233" t="s">
        <v>272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134</v>
      </c>
      <c r="AU188" s="19" t="s">
        <v>81</v>
      </c>
    </row>
    <row r="189" s="13" customFormat="1">
      <c r="A189" s="13"/>
      <c r="B189" s="234"/>
      <c r="C189" s="235"/>
      <c r="D189" s="227" t="s">
        <v>136</v>
      </c>
      <c r="E189" s="236" t="s">
        <v>19</v>
      </c>
      <c r="F189" s="237" t="s">
        <v>273</v>
      </c>
      <c r="G189" s="235"/>
      <c r="H189" s="238">
        <v>1.3999999999999999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136</v>
      </c>
      <c r="AU189" s="244" t="s">
        <v>81</v>
      </c>
      <c r="AV189" s="13" t="s">
        <v>81</v>
      </c>
      <c r="AW189" s="13" t="s">
        <v>33</v>
      </c>
      <c r="AX189" s="13" t="s">
        <v>79</v>
      </c>
      <c r="AY189" s="244" t="s">
        <v>123</v>
      </c>
    </row>
    <row r="190" s="2" customFormat="1" ht="21.75" customHeight="1">
      <c r="A190" s="40"/>
      <c r="B190" s="41"/>
      <c r="C190" s="214" t="s">
        <v>274</v>
      </c>
      <c r="D190" s="214" t="s">
        <v>125</v>
      </c>
      <c r="E190" s="215" t="s">
        <v>275</v>
      </c>
      <c r="F190" s="216" t="s">
        <v>276</v>
      </c>
      <c r="G190" s="217" t="s">
        <v>128</v>
      </c>
      <c r="H190" s="218">
        <v>126</v>
      </c>
      <c r="I190" s="219"/>
      <c r="J190" s="220">
        <f>ROUND(I190*H190,2)</f>
        <v>0</v>
      </c>
      <c r="K190" s="216" t="s">
        <v>129</v>
      </c>
      <c r="L190" s="46"/>
      <c r="M190" s="221" t="s">
        <v>19</v>
      </c>
      <c r="N190" s="222" t="s">
        <v>43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130</v>
      </c>
      <c r="AT190" s="225" t="s">
        <v>125</v>
      </c>
      <c r="AU190" s="225" t="s">
        <v>81</v>
      </c>
      <c r="AY190" s="19" t="s">
        <v>123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130</v>
      </c>
      <c r="BM190" s="225" t="s">
        <v>277</v>
      </c>
    </row>
    <row r="191" s="2" customFormat="1">
      <c r="A191" s="40"/>
      <c r="B191" s="41"/>
      <c r="C191" s="42"/>
      <c r="D191" s="227" t="s">
        <v>132</v>
      </c>
      <c r="E191" s="42"/>
      <c r="F191" s="228" t="s">
        <v>278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132</v>
      </c>
      <c r="AU191" s="19" t="s">
        <v>81</v>
      </c>
    </row>
    <row r="192" s="2" customFormat="1">
      <c r="A192" s="40"/>
      <c r="B192" s="41"/>
      <c r="C192" s="42"/>
      <c r="D192" s="232" t="s">
        <v>134</v>
      </c>
      <c r="E192" s="42"/>
      <c r="F192" s="233" t="s">
        <v>279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134</v>
      </c>
      <c r="AU192" s="19" t="s">
        <v>81</v>
      </c>
    </row>
    <row r="193" s="13" customFormat="1">
      <c r="A193" s="13"/>
      <c r="B193" s="234"/>
      <c r="C193" s="235"/>
      <c r="D193" s="227" t="s">
        <v>136</v>
      </c>
      <c r="E193" s="236" t="s">
        <v>19</v>
      </c>
      <c r="F193" s="237" t="s">
        <v>280</v>
      </c>
      <c r="G193" s="235"/>
      <c r="H193" s="238">
        <v>126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136</v>
      </c>
      <c r="AU193" s="244" t="s">
        <v>81</v>
      </c>
      <c r="AV193" s="13" t="s">
        <v>81</v>
      </c>
      <c r="AW193" s="13" t="s">
        <v>33</v>
      </c>
      <c r="AX193" s="13" t="s">
        <v>79</v>
      </c>
      <c r="AY193" s="244" t="s">
        <v>123</v>
      </c>
    </row>
    <row r="194" s="2" customFormat="1" ht="16.5" customHeight="1">
      <c r="A194" s="40"/>
      <c r="B194" s="41"/>
      <c r="C194" s="266" t="s">
        <v>7</v>
      </c>
      <c r="D194" s="266" t="s">
        <v>281</v>
      </c>
      <c r="E194" s="267" t="s">
        <v>282</v>
      </c>
      <c r="F194" s="268" t="s">
        <v>283</v>
      </c>
      <c r="G194" s="269" t="s">
        <v>256</v>
      </c>
      <c r="H194" s="270">
        <v>22.68</v>
      </c>
      <c r="I194" s="271"/>
      <c r="J194" s="272">
        <f>ROUND(I194*H194,2)</f>
        <v>0</v>
      </c>
      <c r="K194" s="268" t="s">
        <v>129</v>
      </c>
      <c r="L194" s="273"/>
      <c r="M194" s="274" t="s">
        <v>19</v>
      </c>
      <c r="N194" s="275" t="s">
        <v>43</v>
      </c>
      <c r="O194" s="86"/>
      <c r="P194" s="223">
        <f>O194*H194</f>
        <v>0</v>
      </c>
      <c r="Q194" s="223">
        <v>1</v>
      </c>
      <c r="R194" s="223">
        <f>Q194*H194</f>
        <v>22.68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187</v>
      </c>
      <c r="AT194" s="225" t="s">
        <v>281</v>
      </c>
      <c r="AU194" s="225" t="s">
        <v>81</v>
      </c>
      <c r="AY194" s="19" t="s">
        <v>123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130</v>
      </c>
      <c r="BM194" s="225" t="s">
        <v>284</v>
      </c>
    </row>
    <row r="195" s="2" customFormat="1">
      <c r="A195" s="40"/>
      <c r="B195" s="41"/>
      <c r="C195" s="42"/>
      <c r="D195" s="227" t="s">
        <v>132</v>
      </c>
      <c r="E195" s="42"/>
      <c r="F195" s="228" t="s">
        <v>283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132</v>
      </c>
      <c r="AU195" s="19" t="s">
        <v>81</v>
      </c>
    </row>
    <row r="196" s="13" customFormat="1">
      <c r="A196" s="13"/>
      <c r="B196" s="234"/>
      <c r="C196" s="235"/>
      <c r="D196" s="227" t="s">
        <v>136</v>
      </c>
      <c r="E196" s="236" t="s">
        <v>19</v>
      </c>
      <c r="F196" s="237" t="s">
        <v>285</v>
      </c>
      <c r="G196" s="235"/>
      <c r="H196" s="238">
        <v>22.68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136</v>
      </c>
      <c r="AU196" s="244" t="s">
        <v>81</v>
      </c>
      <c r="AV196" s="13" t="s">
        <v>81</v>
      </c>
      <c r="AW196" s="13" t="s">
        <v>33</v>
      </c>
      <c r="AX196" s="13" t="s">
        <v>79</v>
      </c>
      <c r="AY196" s="244" t="s">
        <v>123</v>
      </c>
    </row>
    <row r="197" s="2" customFormat="1" ht="16.5" customHeight="1">
      <c r="A197" s="40"/>
      <c r="B197" s="41"/>
      <c r="C197" s="214" t="s">
        <v>286</v>
      </c>
      <c r="D197" s="214" t="s">
        <v>125</v>
      </c>
      <c r="E197" s="215" t="s">
        <v>287</v>
      </c>
      <c r="F197" s="216" t="s">
        <v>288</v>
      </c>
      <c r="G197" s="217" t="s">
        <v>128</v>
      </c>
      <c r="H197" s="218">
        <v>126</v>
      </c>
      <c r="I197" s="219"/>
      <c r="J197" s="220">
        <f>ROUND(I197*H197,2)</f>
        <v>0</v>
      </c>
      <c r="K197" s="216" t="s">
        <v>129</v>
      </c>
      <c r="L197" s="46"/>
      <c r="M197" s="221" t="s">
        <v>19</v>
      </c>
      <c r="N197" s="222" t="s">
        <v>43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130</v>
      </c>
      <c r="AT197" s="225" t="s">
        <v>125</v>
      </c>
      <c r="AU197" s="225" t="s">
        <v>81</v>
      </c>
      <c r="AY197" s="19" t="s">
        <v>123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130</v>
      </c>
      <c r="BM197" s="225" t="s">
        <v>289</v>
      </c>
    </row>
    <row r="198" s="2" customFormat="1">
      <c r="A198" s="40"/>
      <c r="B198" s="41"/>
      <c r="C198" s="42"/>
      <c r="D198" s="227" t="s">
        <v>132</v>
      </c>
      <c r="E198" s="42"/>
      <c r="F198" s="228" t="s">
        <v>290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132</v>
      </c>
      <c r="AU198" s="19" t="s">
        <v>81</v>
      </c>
    </row>
    <row r="199" s="2" customFormat="1">
      <c r="A199" s="40"/>
      <c r="B199" s="41"/>
      <c r="C199" s="42"/>
      <c r="D199" s="232" t="s">
        <v>134</v>
      </c>
      <c r="E199" s="42"/>
      <c r="F199" s="233" t="s">
        <v>291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134</v>
      </c>
      <c r="AU199" s="19" t="s">
        <v>81</v>
      </c>
    </row>
    <row r="200" s="13" customFormat="1">
      <c r="A200" s="13"/>
      <c r="B200" s="234"/>
      <c r="C200" s="235"/>
      <c r="D200" s="227" t="s">
        <v>136</v>
      </c>
      <c r="E200" s="236" t="s">
        <v>19</v>
      </c>
      <c r="F200" s="237" t="s">
        <v>292</v>
      </c>
      <c r="G200" s="235"/>
      <c r="H200" s="238">
        <v>126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136</v>
      </c>
      <c r="AU200" s="244" t="s">
        <v>81</v>
      </c>
      <c r="AV200" s="13" t="s">
        <v>81</v>
      </c>
      <c r="AW200" s="13" t="s">
        <v>33</v>
      </c>
      <c r="AX200" s="13" t="s">
        <v>79</v>
      </c>
      <c r="AY200" s="244" t="s">
        <v>123</v>
      </c>
    </row>
    <row r="201" s="2" customFormat="1" ht="16.5" customHeight="1">
      <c r="A201" s="40"/>
      <c r="B201" s="41"/>
      <c r="C201" s="266" t="s">
        <v>293</v>
      </c>
      <c r="D201" s="266" t="s">
        <v>281</v>
      </c>
      <c r="E201" s="267" t="s">
        <v>294</v>
      </c>
      <c r="F201" s="268" t="s">
        <v>295</v>
      </c>
      <c r="G201" s="269" t="s">
        <v>296</v>
      </c>
      <c r="H201" s="270">
        <v>5.04</v>
      </c>
      <c r="I201" s="271"/>
      <c r="J201" s="272">
        <f>ROUND(I201*H201,2)</f>
        <v>0</v>
      </c>
      <c r="K201" s="268" t="s">
        <v>129</v>
      </c>
      <c r="L201" s="273"/>
      <c r="M201" s="274" t="s">
        <v>19</v>
      </c>
      <c r="N201" s="275" t="s">
        <v>43</v>
      </c>
      <c r="O201" s="86"/>
      <c r="P201" s="223">
        <f>O201*H201</f>
        <v>0</v>
      </c>
      <c r="Q201" s="223">
        <v>0.001</v>
      </c>
      <c r="R201" s="223">
        <f>Q201*H201</f>
        <v>0.0050400000000000002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187</v>
      </c>
      <c r="AT201" s="225" t="s">
        <v>281</v>
      </c>
      <c r="AU201" s="225" t="s">
        <v>81</v>
      </c>
      <c r="AY201" s="19" t="s">
        <v>123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130</v>
      </c>
      <c r="BM201" s="225" t="s">
        <v>297</v>
      </c>
    </row>
    <row r="202" s="2" customFormat="1">
      <c r="A202" s="40"/>
      <c r="B202" s="41"/>
      <c r="C202" s="42"/>
      <c r="D202" s="227" t="s">
        <v>132</v>
      </c>
      <c r="E202" s="42"/>
      <c r="F202" s="228" t="s">
        <v>295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132</v>
      </c>
      <c r="AU202" s="19" t="s">
        <v>81</v>
      </c>
    </row>
    <row r="203" s="13" customFormat="1">
      <c r="A203" s="13"/>
      <c r="B203" s="234"/>
      <c r="C203" s="235"/>
      <c r="D203" s="227" t="s">
        <v>136</v>
      </c>
      <c r="E203" s="235"/>
      <c r="F203" s="237" t="s">
        <v>298</v>
      </c>
      <c r="G203" s="235"/>
      <c r="H203" s="238">
        <v>5.04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136</v>
      </c>
      <c r="AU203" s="244" t="s">
        <v>81</v>
      </c>
      <c r="AV203" s="13" t="s">
        <v>81</v>
      </c>
      <c r="AW203" s="13" t="s">
        <v>4</v>
      </c>
      <c r="AX203" s="13" t="s">
        <v>79</v>
      </c>
      <c r="AY203" s="244" t="s">
        <v>123</v>
      </c>
    </row>
    <row r="204" s="2" customFormat="1" ht="16.5" customHeight="1">
      <c r="A204" s="40"/>
      <c r="B204" s="41"/>
      <c r="C204" s="214" t="s">
        <v>299</v>
      </c>
      <c r="D204" s="214" t="s">
        <v>125</v>
      </c>
      <c r="E204" s="215" t="s">
        <v>300</v>
      </c>
      <c r="F204" s="216" t="s">
        <v>301</v>
      </c>
      <c r="G204" s="217" t="s">
        <v>128</v>
      </c>
      <c r="H204" s="218">
        <v>926</v>
      </c>
      <c r="I204" s="219"/>
      <c r="J204" s="220">
        <f>ROUND(I204*H204,2)</f>
        <v>0</v>
      </c>
      <c r="K204" s="216" t="s">
        <v>129</v>
      </c>
      <c r="L204" s="46"/>
      <c r="M204" s="221" t="s">
        <v>19</v>
      </c>
      <c r="N204" s="222" t="s">
        <v>43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130</v>
      </c>
      <c r="AT204" s="225" t="s">
        <v>125</v>
      </c>
      <c r="AU204" s="225" t="s">
        <v>81</v>
      </c>
      <c r="AY204" s="19" t="s">
        <v>123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130</v>
      </c>
      <c r="BM204" s="225" t="s">
        <v>302</v>
      </c>
    </row>
    <row r="205" s="2" customFormat="1">
      <c r="A205" s="40"/>
      <c r="B205" s="41"/>
      <c r="C205" s="42"/>
      <c r="D205" s="227" t="s">
        <v>132</v>
      </c>
      <c r="E205" s="42"/>
      <c r="F205" s="228" t="s">
        <v>303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132</v>
      </c>
      <c r="AU205" s="19" t="s">
        <v>81</v>
      </c>
    </row>
    <row r="206" s="2" customFormat="1">
      <c r="A206" s="40"/>
      <c r="B206" s="41"/>
      <c r="C206" s="42"/>
      <c r="D206" s="232" t="s">
        <v>134</v>
      </c>
      <c r="E206" s="42"/>
      <c r="F206" s="233" t="s">
        <v>304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134</v>
      </c>
      <c r="AU206" s="19" t="s">
        <v>81</v>
      </c>
    </row>
    <row r="207" s="13" customFormat="1">
      <c r="A207" s="13"/>
      <c r="B207" s="234"/>
      <c r="C207" s="235"/>
      <c r="D207" s="227" t="s">
        <v>136</v>
      </c>
      <c r="E207" s="236" t="s">
        <v>19</v>
      </c>
      <c r="F207" s="237" t="s">
        <v>305</v>
      </c>
      <c r="G207" s="235"/>
      <c r="H207" s="238">
        <v>926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136</v>
      </c>
      <c r="AU207" s="244" t="s">
        <v>81</v>
      </c>
      <c r="AV207" s="13" t="s">
        <v>81</v>
      </c>
      <c r="AW207" s="13" t="s">
        <v>33</v>
      </c>
      <c r="AX207" s="13" t="s">
        <v>79</v>
      </c>
      <c r="AY207" s="244" t="s">
        <v>123</v>
      </c>
    </row>
    <row r="208" s="12" customFormat="1" ht="22.8" customHeight="1">
      <c r="A208" s="12"/>
      <c r="B208" s="198"/>
      <c r="C208" s="199"/>
      <c r="D208" s="200" t="s">
        <v>71</v>
      </c>
      <c r="E208" s="212" t="s">
        <v>149</v>
      </c>
      <c r="F208" s="212" t="s">
        <v>306</v>
      </c>
      <c r="G208" s="199"/>
      <c r="H208" s="199"/>
      <c r="I208" s="202"/>
      <c r="J208" s="213">
        <f>BK208</f>
        <v>0</v>
      </c>
      <c r="K208" s="199"/>
      <c r="L208" s="204"/>
      <c r="M208" s="205"/>
      <c r="N208" s="206"/>
      <c r="O208" s="206"/>
      <c r="P208" s="207">
        <f>SUM(P209:P212)</f>
        <v>0</v>
      </c>
      <c r="Q208" s="206"/>
      <c r="R208" s="207">
        <f>SUM(R209:R212)</f>
        <v>0</v>
      </c>
      <c r="S208" s="206"/>
      <c r="T208" s="208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79</v>
      </c>
      <c r="AT208" s="210" t="s">
        <v>71</v>
      </c>
      <c r="AU208" s="210" t="s">
        <v>79</v>
      </c>
      <c r="AY208" s="209" t="s">
        <v>123</v>
      </c>
      <c r="BK208" s="211">
        <f>SUM(BK209:BK212)</f>
        <v>0</v>
      </c>
    </row>
    <row r="209" s="2" customFormat="1" ht="16.5" customHeight="1">
      <c r="A209" s="40"/>
      <c r="B209" s="41"/>
      <c r="C209" s="214" t="s">
        <v>307</v>
      </c>
      <c r="D209" s="214" t="s">
        <v>125</v>
      </c>
      <c r="E209" s="215" t="s">
        <v>308</v>
      </c>
      <c r="F209" s="216" t="s">
        <v>309</v>
      </c>
      <c r="G209" s="217" t="s">
        <v>310</v>
      </c>
      <c r="H209" s="218">
        <v>1</v>
      </c>
      <c r="I209" s="219"/>
      <c r="J209" s="220">
        <f>ROUND(I209*H209,2)</f>
        <v>0</v>
      </c>
      <c r="K209" s="216" t="s">
        <v>19</v>
      </c>
      <c r="L209" s="46"/>
      <c r="M209" s="221" t="s">
        <v>19</v>
      </c>
      <c r="N209" s="222" t="s">
        <v>43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130</v>
      </c>
      <c r="AT209" s="225" t="s">
        <v>125</v>
      </c>
      <c r="AU209" s="225" t="s">
        <v>81</v>
      </c>
      <c r="AY209" s="19" t="s">
        <v>123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130</v>
      </c>
      <c r="BM209" s="225" t="s">
        <v>311</v>
      </c>
    </row>
    <row r="210" s="2" customFormat="1">
      <c r="A210" s="40"/>
      <c r="B210" s="41"/>
      <c r="C210" s="42"/>
      <c r="D210" s="227" t="s">
        <v>132</v>
      </c>
      <c r="E210" s="42"/>
      <c r="F210" s="228" t="s">
        <v>309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132</v>
      </c>
      <c r="AU210" s="19" t="s">
        <v>81</v>
      </c>
    </row>
    <row r="211" s="15" customFormat="1">
      <c r="A211" s="15"/>
      <c r="B211" s="256"/>
      <c r="C211" s="257"/>
      <c r="D211" s="227" t="s">
        <v>136</v>
      </c>
      <c r="E211" s="258" t="s">
        <v>19</v>
      </c>
      <c r="F211" s="259" t="s">
        <v>312</v>
      </c>
      <c r="G211" s="257"/>
      <c r="H211" s="258" t="s">
        <v>19</v>
      </c>
      <c r="I211" s="260"/>
      <c r="J211" s="257"/>
      <c r="K211" s="257"/>
      <c r="L211" s="261"/>
      <c r="M211" s="262"/>
      <c r="N211" s="263"/>
      <c r="O211" s="263"/>
      <c r="P211" s="263"/>
      <c r="Q211" s="263"/>
      <c r="R211" s="263"/>
      <c r="S211" s="263"/>
      <c r="T211" s="26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136</v>
      </c>
      <c r="AU211" s="265" t="s">
        <v>81</v>
      </c>
      <c r="AV211" s="15" t="s">
        <v>79</v>
      </c>
      <c r="AW211" s="15" t="s">
        <v>33</v>
      </c>
      <c r="AX211" s="15" t="s">
        <v>72</v>
      </c>
      <c r="AY211" s="265" t="s">
        <v>123</v>
      </c>
    </row>
    <row r="212" s="13" customFormat="1">
      <c r="A212" s="13"/>
      <c r="B212" s="234"/>
      <c r="C212" s="235"/>
      <c r="D212" s="227" t="s">
        <v>136</v>
      </c>
      <c r="E212" s="236" t="s">
        <v>19</v>
      </c>
      <c r="F212" s="237" t="s">
        <v>313</v>
      </c>
      <c r="G212" s="235"/>
      <c r="H212" s="238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136</v>
      </c>
      <c r="AU212" s="244" t="s">
        <v>81</v>
      </c>
      <c r="AV212" s="13" t="s">
        <v>81</v>
      </c>
      <c r="AW212" s="13" t="s">
        <v>33</v>
      </c>
      <c r="AX212" s="13" t="s">
        <v>79</v>
      </c>
      <c r="AY212" s="244" t="s">
        <v>123</v>
      </c>
    </row>
    <row r="213" s="12" customFormat="1" ht="22.8" customHeight="1">
      <c r="A213" s="12"/>
      <c r="B213" s="198"/>
      <c r="C213" s="199"/>
      <c r="D213" s="200" t="s">
        <v>71</v>
      </c>
      <c r="E213" s="212" t="s">
        <v>130</v>
      </c>
      <c r="F213" s="212" t="s">
        <v>314</v>
      </c>
      <c r="G213" s="199"/>
      <c r="H213" s="199"/>
      <c r="I213" s="202"/>
      <c r="J213" s="213">
        <f>BK213</f>
        <v>0</v>
      </c>
      <c r="K213" s="199"/>
      <c r="L213" s="204"/>
      <c r="M213" s="205"/>
      <c r="N213" s="206"/>
      <c r="O213" s="206"/>
      <c r="P213" s="207">
        <f>SUM(P214:P217)</f>
        <v>0</v>
      </c>
      <c r="Q213" s="206"/>
      <c r="R213" s="207">
        <f>SUM(R214:R217)</f>
        <v>0.80242799999999992</v>
      </c>
      <c r="S213" s="206"/>
      <c r="T213" s="208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79</v>
      </c>
      <c r="AT213" s="210" t="s">
        <v>71</v>
      </c>
      <c r="AU213" s="210" t="s">
        <v>79</v>
      </c>
      <c r="AY213" s="209" t="s">
        <v>123</v>
      </c>
      <c r="BK213" s="211">
        <f>SUM(BK214:BK217)</f>
        <v>0</v>
      </c>
    </row>
    <row r="214" s="2" customFormat="1" ht="16.5" customHeight="1">
      <c r="A214" s="40"/>
      <c r="B214" s="41"/>
      <c r="C214" s="214" t="s">
        <v>315</v>
      </c>
      <c r="D214" s="214" t="s">
        <v>125</v>
      </c>
      <c r="E214" s="215" t="s">
        <v>316</v>
      </c>
      <c r="F214" s="216" t="s">
        <v>317</v>
      </c>
      <c r="G214" s="217" t="s">
        <v>128</v>
      </c>
      <c r="H214" s="218">
        <v>3.2999999999999998</v>
      </c>
      <c r="I214" s="219"/>
      <c r="J214" s="220">
        <f>ROUND(I214*H214,2)</f>
        <v>0</v>
      </c>
      <c r="K214" s="216" t="s">
        <v>129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0.24315999999999999</v>
      </c>
      <c r="R214" s="223">
        <f>Q214*H214</f>
        <v>0.80242799999999992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130</v>
      </c>
      <c r="AT214" s="225" t="s">
        <v>125</v>
      </c>
      <c r="AU214" s="225" t="s">
        <v>81</v>
      </c>
      <c r="AY214" s="19" t="s">
        <v>123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130</v>
      </c>
      <c r="BM214" s="225" t="s">
        <v>318</v>
      </c>
    </row>
    <row r="215" s="2" customFormat="1">
      <c r="A215" s="40"/>
      <c r="B215" s="41"/>
      <c r="C215" s="42"/>
      <c r="D215" s="227" t="s">
        <v>132</v>
      </c>
      <c r="E215" s="42"/>
      <c r="F215" s="228" t="s">
        <v>319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132</v>
      </c>
      <c r="AU215" s="19" t="s">
        <v>81</v>
      </c>
    </row>
    <row r="216" s="2" customFormat="1">
      <c r="A216" s="40"/>
      <c r="B216" s="41"/>
      <c r="C216" s="42"/>
      <c r="D216" s="232" t="s">
        <v>134</v>
      </c>
      <c r="E216" s="42"/>
      <c r="F216" s="233" t="s">
        <v>320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134</v>
      </c>
      <c r="AU216" s="19" t="s">
        <v>81</v>
      </c>
    </row>
    <row r="217" s="13" customFormat="1">
      <c r="A217" s="13"/>
      <c r="B217" s="234"/>
      <c r="C217" s="235"/>
      <c r="D217" s="227" t="s">
        <v>136</v>
      </c>
      <c r="E217" s="236" t="s">
        <v>19</v>
      </c>
      <c r="F217" s="237" t="s">
        <v>321</v>
      </c>
      <c r="G217" s="235"/>
      <c r="H217" s="238">
        <v>3.2999999999999998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136</v>
      </c>
      <c r="AU217" s="244" t="s">
        <v>81</v>
      </c>
      <c r="AV217" s="13" t="s">
        <v>81</v>
      </c>
      <c r="AW217" s="13" t="s">
        <v>33</v>
      </c>
      <c r="AX217" s="13" t="s">
        <v>79</v>
      </c>
      <c r="AY217" s="244" t="s">
        <v>123</v>
      </c>
    </row>
    <row r="218" s="12" customFormat="1" ht="22.8" customHeight="1">
      <c r="A218" s="12"/>
      <c r="B218" s="198"/>
      <c r="C218" s="199"/>
      <c r="D218" s="200" t="s">
        <v>71</v>
      </c>
      <c r="E218" s="212" t="s">
        <v>163</v>
      </c>
      <c r="F218" s="212" t="s">
        <v>322</v>
      </c>
      <c r="G218" s="199"/>
      <c r="H218" s="199"/>
      <c r="I218" s="202"/>
      <c r="J218" s="213">
        <f>BK218</f>
        <v>0</v>
      </c>
      <c r="K218" s="199"/>
      <c r="L218" s="204"/>
      <c r="M218" s="205"/>
      <c r="N218" s="206"/>
      <c r="O218" s="206"/>
      <c r="P218" s="207">
        <f>SUM(P219:P284)</f>
        <v>0</v>
      </c>
      <c r="Q218" s="206"/>
      <c r="R218" s="207">
        <f>SUM(R219:R284)</f>
        <v>224.04541999999995</v>
      </c>
      <c r="S218" s="206"/>
      <c r="T218" s="208">
        <f>SUM(T219:T284)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79</v>
      </c>
      <c r="AT218" s="210" t="s">
        <v>71</v>
      </c>
      <c r="AU218" s="210" t="s">
        <v>79</v>
      </c>
      <c r="AY218" s="209" t="s">
        <v>123</v>
      </c>
      <c r="BK218" s="211">
        <f>SUM(BK219:BK284)</f>
        <v>0</v>
      </c>
    </row>
    <row r="219" s="2" customFormat="1" ht="16.5" customHeight="1">
      <c r="A219" s="40"/>
      <c r="B219" s="41"/>
      <c r="C219" s="214" t="s">
        <v>323</v>
      </c>
      <c r="D219" s="214" t="s">
        <v>125</v>
      </c>
      <c r="E219" s="215" t="s">
        <v>324</v>
      </c>
      <c r="F219" s="216" t="s">
        <v>325</v>
      </c>
      <c r="G219" s="217" t="s">
        <v>128</v>
      </c>
      <c r="H219" s="218">
        <v>447</v>
      </c>
      <c r="I219" s="219"/>
      <c r="J219" s="220">
        <f>ROUND(I219*H219,2)</f>
        <v>0</v>
      </c>
      <c r="K219" s="216" t="s">
        <v>129</v>
      </c>
      <c r="L219" s="46"/>
      <c r="M219" s="221" t="s">
        <v>19</v>
      </c>
      <c r="N219" s="222" t="s">
        <v>43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130</v>
      </c>
      <c r="AT219" s="225" t="s">
        <v>125</v>
      </c>
      <c r="AU219" s="225" t="s">
        <v>81</v>
      </c>
      <c r="AY219" s="19" t="s">
        <v>123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130</v>
      </c>
      <c r="BM219" s="225" t="s">
        <v>326</v>
      </c>
    </row>
    <row r="220" s="2" customFormat="1">
      <c r="A220" s="40"/>
      <c r="B220" s="41"/>
      <c r="C220" s="42"/>
      <c r="D220" s="227" t="s">
        <v>132</v>
      </c>
      <c r="E220" s="42"/>
      <c r="F220" s="228" t="s">
        <v>327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132</v>
      </c>
      <c r="AU220" s="19" t="s">
        <v>81</v>
      </c>
    </row>
    <row r="221" s="2" customFormat="1">
      <c r="A221" s="40"/>
      <c r="B221" s="41"/>
      <c r="C221" s="42"/>
      <c r="D221" s="232" t="s">
        <v>134</v>
      </c>
      <c r="E221" s="42"/>
      <c r="F221" s="233" t="s">
        <v>328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134</v>
      </c>
      <c r="AU221" s="19" t="s">
        <v>81</v>
      </c>
    </row>
    <row r="222" s="13" customFormat="1">
      <c r="A222" s="13"/>
      <c r="B222" s="234"/>
      <c r="C222" s="235"/>
      <c r="D222" s="227" t="s">
        <v>136</v>
      </c>
      <c r="E222" s="236" t="s">
        <v>19</v>
      </c>
      <c r="F222" s="237" t="s">
        <v>329</v>
      </c>
      <c r="G222" s="235"/>
      <c r="H222" s="238">
        <v>447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136</v>
      </c>
      <c r="AU222" s="244" t="s">
        <v>81</v>
      </c>
      <c r="AV222" s="13" t="s">
        <v>81</v>
      </c>
      <c r="AW222" s="13" t="s">
        <v>33</v>
      </c>
      <c r="AX222" s="13" t="s">
        <v>79</v>
      </c>
      <c r="AY222" s="244" t="s">
        <v>123</v>
      </c>
    </row>
    <row r="223" s="2" customFormat="1" ht="16.5" customHeight="1">
      <c r="A223" s="40"/>
      <c r="B223" s="41"/>
      <c r="C223" s="214" t="s">
        <v>330</v>
      </c>
      <c r="D223" s="214" t="s">
        <v>125</v>
      </c>
      <c r="E223" s="215" t="s">
        <v>331</v>
      </c>
      <c r="F223" s="216" t="s">
        <v>332</v>
      </c>
      <c r="G223" s="217" t="s">
        <v>128</v>
      </c>
      <c r="H223" s="218">
        <v>445</v>
      </c>
      <c r="I223" s="219"/>
      <c r="J223" s="220">
        <f>ROUND(I223*H223,2)</f>
        <v>0</v>
      </c>
      <c r="K223" s="216" t="s">
        <v>129</v>
      </c>
      <c r="L223" s="46"/>
      <c r="M223" s="221" t="s">
        <v>19</v>
      </c>
      <c r="N223" s="222" t="s">
        <v>43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130</v>
      </c>
      <c r="AT223" s="225" t="s">
        <v>125</v>
      </c>
      <c r="AU223" s="225" t="s">
        <v>81</v>
      </c>
      <c r="AY223" s="19" t="s">
        <v>123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130</v>
      </c>
      <c r="BM223" s="225" t="s">
        <v>333</v>
      </c>
    </row>
    <row r="224" s="2" customFormat="1">
      <c r="A224" s="40"/>
      <c r="B224" s="41"/>
      <c r="C224" s="42"/>
      <c r="D224" s="227" t="s">
        <v>132</v>
      </c>
      <c r="E224" s="42"/>
      <c r="F224" s="228" t="s">
        <v>334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132</v>
      </c>
      <c r="AU224" s="19" t="s">
        <v>81</v>
      </c>
    </row>
    <row r="225" s="2" customFormat="1">
      <c r="A225" s="40"/>
      <c r="B225" s="41"/>
      <c r="C225" s="42"/>
      <c r="D225" s="232" t="s">
        <v>134</v>
      </c>
      <c r="E225" s="42"/>
      <c r="F225" s="233" t="s">
        <v>335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134</v>
      </c>
      <c r="AU225" s="19" t="s">
        <v>81</v>
      </c>
    </row>
    <row r="226" s="13" customFormat="1">
      <c r="A226" s="13"/>
      <c r="B226" s="234"/>
      <c r="C226" s="235"/>
      <c r="D226" s="227" t="s">
        <v>136</v>
      </c>
      <c r="E226" s="236" t="s">
        <v>19</v>
      </c>
      <c r="F226" s="237" t="s">
        <v>336</v>
      </c>
      <c r="G226" s="235"/>
      <c r="H226" s="238">
        <v>445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136</v>
      </c>
      <c r="AU226" s="244" t="s">
        <v>81</v>
      </c>
      <c r="AV226" s="13" t="s">
        <v>81</v>
      </c>
      <c r="AW226" s="13" t="s">
        <v>33</v>
      </c>
      <c r="AX226" s="13" t="s">
        <v>79</v>
      </c>
      <c r="AY226" s="244" t="s">
        <v>123</v>
      </c>
    </row>
    <row r="227" s="2" customFormat="1" ht="16.5" customHeight="1">
      <c r="A227" s="40"/>
      <c r="B227" s="41"/>
      <c r="C227" s="214" t="s">
        <v>337</v>
      </c>
      <c r="D227" s="214" t="s">
        <v>125</v>
      </c>
      <c r="E227" s="215" t="s">
        <v>338</v>
      </c>
      <c r="F227" s="216" t="s">
        <v>339</v>
      </c>
      <c r="G227" s="217" t="s">
        <v>128</v>
      </c>
      <c r="H227" s="218">
        <v>344</v>
      </c>
      <c r="I227" s="219"/>
      <c r="J227" s="220">
        <f>ROUND(I227*H227,2)</f>
        <v>0</v>
      </c>
      <c r="K227" s="216" t="s">
        <v>129</v>
      </c>
      <c r="L227" s="46"/>
      <c r="M227" s="221" t="s">
        <v>19</v>
      </c>
      <c r="N227" s="222" t="s">
        <v>43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130</v>
      </c>
      <c r="AT227" s="225" t="s">
        <v>125</v>
      </c>
      <c r="AU227" s="225" t="s">
        <v>81</v>
      </c>
      <c r="AY227" s="19" t="s">
        <v>123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130</v>
      </c>
      <c r="BM227" s="225" t="s">
        <v>340</v>
      </c>
    </row>
    <row r="228" s="2" customFormat="1">
      <c r="A228" s="40"/>
      <c r="B228" s="41"/>
      <c r="C228" s="42"/>
      <c r="D228" s="227" t="s">
        <v>132</v>
      </c>
      <c r="E228" s="42"/>
      <c r="F228" s="228" t="s">
        <v>341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132</v>
      </c>
      <c r="AU228" s="19" t="s">
        <v>81</v>
      </c>
    </row>
    <row r="229" s="2" customFormat="1">
      <c r="A229" s="40"/>
      <c r="B229" s="41"/>
      <c r="C229" s="42"/>
      <c r="D229" s="232" t="s">
        <v>134</v>
      </c>
      <c r="E229" s="42"/>
      <c r="F229" s="233" t="s">
        <v>342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134</v>
      </c>
      <c r="AU229" s="19" t="s">
        <v>81</v>
      </c>
    </row>
    <row r="230" s="13" customFormat="1">
      <c r="A230" s="13"/>
      <c r="B230" s="234"/>
      <c r="C230" s="235"/>
      <c r="D230" s="227" t="s">
        <v>136</v>
      </c>
      <c r="E230" s="236" t="s">
        <v>19</v>
      </c>
      <c r="F230" s="237" t="s">
        <v>343</v>
      </c>
      <c r="G230" s="235"/>
      <c r="H230" s="238">
        <v>34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136</v>
      </c>
      <c r="AU230" s="244" t="s">
        <v>81</v>
      </c>
      <c r="AV230" s="13" t="s">
        <v>81</v>
      </c>
      <c r="AW230" s="13" t="s">
        <v>33</v>
      </c>
      <c r="AX230" s="13" t="s">
        <v>72</v>
      </c>
      <c r="AY230" s="244" t="s">
        <v>123</v>
      </c>
    </row>
    <row r="231" s="13" customFormat="1">
      <c r="A231" s="13"/>
      <c r="B231" s="234"/>
      <c r="C231" s="235"/>
      <c r="D231" s="227" t="s">
        <v>136</v>
      </c>
      <c r="E231" s="236" t="s">
        <v>19</v>
      </c>
      <c r="F231" s="237" t="s">
        <v>344</v>
      </c>
      <c r="G231" s="235"/>
      <c r="H231" s="238">
        <v>310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136</v>
      </c>
      <c r="AU231" s="244" t="s">
        <v>81</v>
      </c>
      <c r="AV231" s="13" t="s">
        <v>81</v>
      </c>
      <c r="AW231" s="13" t="s">
        <v>33</v>
      </c>
      <c r="AX231" s="13" t="s">
        <v>72</v>
      </c>
      <c r="AY231" s="244" t="s">
        <v>123</v>
      </c>
    </row>
    <row r="232" s="14" customFormat="1">
      <c r="A232" s="14"/>
      <c r="B232" s="245"/>
      <c r="C232" s="246"/>
      <c r="D232" s="227" t="s">
        <v>136</v>
      </c>
      <c r="E232" s="247" t="s">
        <v>19</v>
      </c>
      <c r="F232" s="248" t="s">
        <v>140</v>
      </c>
      <c r="G232" s="246"/>
      <c r="H232" s="249">
        <v>344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136</v>
      </c>
      <c r="AU232" s="255" t="s">
        <v>81</v>
      </c>
      <c r="AV232" s="14" t="s">
        <v>130</v>
      </c>
      <c r="AW232" s="14" t="s">
        <v>33</v>
      </c>
      <c r="AX232" s="14" t="s">
        <v>79</v>
      </c>
      <c r="AY232" s="255" t="s">
        <v>123</v>
      </c>
    </row>
    <row r="233" s="2" customFormat="1" ht="16.5" customHeight="1">
      <c r="A233" s="40"/>
      <c r="B233" s="41"/>
      <c r="C233" s="214" t="s">
        <v>345</v>
      </c>
      <c r="D233" s="214" t="s">
        <v>125</v>
      </c>
      <c r="E233" s="215" t="s">
        <v>346</v>
      </c>
      <c r="F233" s="216" t="s">
        <v>347</v>
      </c>
      <c r="G233" s="217" t="s">
        <v>128</v>
      </c>
      <c r="H233" s="218">
        <v>34</v>
      </c>
      <c r="I233" s="219"/>
      <c r="J233" s="220">
        <f>ROUND(I233*H233,2)</f>
        <v>0</v>
      </c>
      <c r="K233" s="216" t="s">
        <v>129</v>
      </c>
      <c r="L233" s="46"/>
      <c r="M233" s="221" t="s">
        <v>19</v>
      </c>
      <c r="N233" s="222" t="s">
        <v>43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130</v>
      </c>
      <c r="AT233" s="225" t="s">
        <v>125</v>
      </c>
      <c r="AU233" s="225" t="s">
        <v>81</v>
      </c>
      <c r="AY233" s="19" t="s">
        <v>123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130</v>
      </c>
      <c r="BM233" s="225" t="s">
        <v>348</v>
      </c>
    </row>
    <row r="234" s="2" customFormat="1">
      <c r="A234" s="40"/>
      <c r="B234" s="41"/>
      <c r="C234" s="42"/>
      <c r="D234" s="227" t="s">
        <v>132</v>
      </c>
      <c r="E234" s="42"/>
      <c r="F234" s="228" t="s">
        <v>349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132</v>
      </c>
      <c r="AU234" s="19" t="s">
        <v>81</v>
      </c>
    </row>
    <row r="235" s="2" customFormat="1">
      <c r="A235" s="40"/>
      <c r="B235" s="41"/>
      <c r="C235" s="42"/>
      <c r="D235" s="232" t="s">
        <v>134</v>
      </c>
      <c r="E235" s="42"/>
      <c r="F235" s="233" t="s">
        <v>350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134</v>
      </c>
      <c r="AU235" s="19" t="s">
        <v>81</v>
      </c>
    </row>
    <row r="236" s="13" customFormat="1">
      <c r="A236" s="13"/>
      <c r="B236" s="234"/>
      <c r="C236" s="235"/>
      <c r="D236" s="227" t="s">
        <v>136</v>
      </c>
      <c r="E236" s="236" t="s">
        <v>19</v>
      </c>
      <c r="F236" s="237" t="s">
        <v>351</v>
      </c>
      <c r="G236" s="235"/>
      <c r="H236" s="238">
        <v>34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136</v>
      </c>
      <c r="AU236" s="244" t="s">
        <v>81</v>
      </c>
      <c r="AV236" s="13" t="s">
        <v>81</v>
      </c>
      <c r="AW236" s="13" t="s">
        <v>33</v>
      </c>
      <c r="AX236" s="13" t="s">
        <v>79</v>
      </c>
      <c r="AY236" s="244" t="s">
        <v>123</v>
      </c>
    </row>
    <row r="237" s="2" customFormat="1" ht="16.5" customHeight="1">
      <c r="A237" s="40"/>
      <c r="B237" s="41"/>
      <c r="C237" s="214" t="s">
        <v>352</v>
      </c>
      <c r="D237" s="214" t="s">
        <v>125</v>
      </c>
      <c r="E237" s="215" t="s">
        <v>353</v>
      </c>
      <c r="F237" s="216" t="s">
        <v>354</v>
      </c>
      <c r="G237" s="217" t="s">
        <v>128</v>
      </c>
      <c r="H237" s="218">
        <v>34</v>
      </c>
      <c r="I237" s="219"/>
      <c r="J237" s="220">
        <f>ROUND(I237*H237,2)</f>
        <v>0</v>
      </c>
      <c r="K237" s="216" t="s">
        <v>129</v>
      </c>
      <c r="L237" s="46"/>
      <c r="M237" s="221" t="s">
        <v>19</v>
      </c>
      <c r="N237" s="222" t="s">
        <v>43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130</v>
      </c>
      <c r="AT237" s="225" t="s">
        <v>125</v>
      </c>
      <c r="AU237" s="225" t="s">
        <v>81</v>
      </c>
      <c r="AY237" s="19" t="s">
        <v>123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130</v>
      </c>
      <c r="BM237" s="225" t="s">
        <v>355</v>
      </c>
    </row>
    <row r="238" s="2" customFormat="1">
      <c r="A238" s="40"/>
      <c r="B238" s="41"/>
      <c r="C238" s="42"/>
      <c r="D238" s="227" t="s">
        <v>132</v>
      </c>
      <c r="E238" s="42"/>
      <c r="F238" s="228" t="s">
        <v>356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132</v>
      </c>
      <c r="AU238" s="19" t="s">
        <v>81</v>
      </c>
    </row>
    <row r="239" s="2" customFormat="1">
      <c r="A239" s="40"/>
      <c r="B239" s="41"/>
      <c r="C239" s="42"/>
      <c r="D239" s="232" t="s">
        <v>134</v>
      </c>
      <c r="E239" s="42"/>
      <c r="F239" s="233" t="s">
        <v>357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134</v>
      </c>
      <c r="AU239" s="19" t="s">
        <v>81</v>
      </c>
    </row>
    <row r="240" s="13" customFormat="1">
      <c r="A240" s="13"/>
      <c r="B240" s="234"/>
      <c r="C240" s="235"/>
      <c r="D240" s="227" t="s">
        <v>136</v>
      </c>
      <c r="E240" s="236" t="s">
        <v>19</v>
      </c>
      <c r="F240" s="237" t="s">
        <v>343</v>
      </c>
      <c r="G240" s="235"/>
      <c r="H240" s="238">
        <v>34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136</v>
      </c>
      <c r="AU240" s="244" t="s">
        <v>81</v>
      </c>
      <c r="AV240" s="13" t="s">
        <v>81</v>
      </c>
      <c r="AW240" s="13" t="s">
        <v>33</v>
      </c>
      <c r="AX240" s="13" t="s">
        <v>79</v>
      </c>
      <c r="AY240" s="244" t="s">
        <v>123</v>
      </c>
    </row>
    <row r="241" s="2" customFormat="1" ht="24.15" customHeight="1">
      <c r="A241" s="40"/>
      <c r="B241" s="41"/>
      <c r="C241" s="214" t="s">
        <v>358</v>
      </c>
      <c r="D241" s="214" t="s">
        <v>125</v>
      </c>
      <c r="E241" s="215" t="s">
        <v>359</v>
      </c>
      <c r="F241" s="216" t="s">
        <v>360</v>
      </c>
      <c r="G241" s="217" t="s">
        <v>128</v>
      </c>
      <c r="H241" s="218">
        <v>34</v>
      </c>
      <c r="I241" s="219"/>
      <c r="J241" s="220">
        <f>ROUND(I241*H241,2)</f>
        <v>0</v>
      </c>
      <c r="K241" s="216" t="s">
        <v>19</v>
      </c>
      <c r="L241" s="46"/>
      <c r="M241" s="221" t="s">
        <v>19</v>
      </c>
      <c r="N241" s="222" t="s">
        <v>43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130</v>
      </c>
      <c r="AT241" s="225" t="s">
        <v>125</v>
      </c>
      <c r="AU241" s="225" t="s">
        <v>81</v>
      </c>
      <c r="AY241" s="19" t="s">
        <v>123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130</v>
      </c>
      <c r="BM241" s="225" t="s">
        <v>361</v>
      </c>
    </row>
    <row r="242" s="2" customFormat="1">
      <c r="A242" s="40"/>
      <c r="B242" s="41"/>
      <c r="C242" s="42"/>
      <c r="D242" s="227" t="s">
        <v>132</v>
      </c>
      <c r="E242" s="42"/>
      <c r="F242" s="228" t="s">
        <v>360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132</v>
      </c>
      <c r="AU242" s="19" t="s">
        <v>81</v>
      </c>
    </row>
    <row r="243" s="13" customFormat="1">
      <c r="A243" s="13"/>
      <c r="B243" s="234"/>
      <c r="C243" s="235"/>
      <c r="D243" s="227" t="s">
        <v>136</v>
      </c>
      <c r="E243" s="236" t="s">
        <v>19</v>
      </c>
      <c r="F243" s="237" t="s">
        <v>343</v>
      </c>
      <c r="G243" s="235"/>
      <c r="H243" s="238">
        <v>34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136</v>
      </c>
      <c r="AU243" s="244" t="s">
        <v>81</v>
      </c>
      <c r="AV243" s="13" t="s">
        <v>81</v>
      </c>
      <c r="AW243" s="13" t="s">
        <v>33</v>
      </c>
      <c r="AX243" s="13" t="s">
        <v>79</v>
      </c>
      <c r="AY243" s="244" t="s">
        <v>123</v>
      </c>
    </row>
    <row r="244" s="2" customFormat="1" ht="24.15" customHeight="1">
      <c r="A244" s="40"/>
      <c r="B244" s="41"/>
      <c r="C244" s="214" t="s">
        <v>362</v>
      </c>
      <c r="D244" s="214" t="s">
        <v>125</v>
      </c>
      <c r="E244" s="215" t="s">
        <v>363</v>
      </c>
      <c r="F244" s="216" t="s">
        <v>364</v>
      </c>
      <c r="G244" s="217" t="s">
        <v>128</v>
      </c>
      <c r="H244" s="218">
        <v>34</v>
      </c>
      <c r="I244" s="219"/>
      <c r="J244" s="220">
        <f>ROUND(I244*H244,2)</f>
        <v>0</v>
      </c>
      <c r="K244" s="216" t="s">
        <v>19</v>
      </c>
      <c r="L244" s="46"/>
      <c r="M244" s="221" t="s">
        <v>19</v>
      </c>
      <c r="N244" s="222" t="s">
        <v>43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130</v>
      </c>
      <c r="AT244" s="225" t="s">
        <v>125</v>
      </c>
      <c r="AU244" s="225" t="s">
        <v>81</v>
      </c>
      <c r="AY244" s="19" t="s">
        <v>123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130</v>
      </c>
      <c r="BM244" s="225" t="s">
        <v>365</v>
      </c>
    </row>
    <row r="245" s="2" customFormat="1">
      <c r="A245" s="40"/>
      <c r="B245" s="41"/>
      <c r="C245" s="42"/>
      <c r="D245" s="227" t="s">
        <v>132</v>
      </c>
      <c r="E245" s="42"/>
      <c r="F245" s="228" t="s">
        <v>364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132</v>
      </c>
      <c r="AU245" s="19" t="s">
        <v>81</v>
      </c>
    </row>
    <row r="246" s="13" customFormat="1">
      <c r="A246" s="13"/>
      <c r="B246" s="234"/>
      <c r="C246" s="235"/>
      <c r="D246" s="227" t="s">
        <v>136</v>
      </c>
      <c r="E246" s="236" t="s">
        <v>19</v>
      </c>
      <c r="F246" s="237" t="s">
        <v>343</v>
      </c>
      <c r="G246" s="235"/>
      <c r="H246" s="238">
        <v>34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136</v>
      </c>
      <c r="AU246" s="244" t="s">
        <v>81</v>
      </c>
      <c r="AV246" s="13" t="s">
        <v>81</v>
      </c>
      <c r="AW246" s="13" t="s">
        <v>33</v>
      </c>
      <c r="AX246" s="13" t="s">
        <v>79</v>
      </c>
      <c r="AY246" s="244" t="s">
        <v>123</v>
      </c>
    </row>
    <row r="247" s="2" customFormat="1" ht="16.5" customHeight="1">
      <c r="A247" s="40"/>
      <c r="B247" s="41"/>
      <c r="C247" s="214" t="s">
        <v>366</v>
      </c>
      <c r="D247" s="214" t="s">
        <v>125</v>
      </c>
      <c r="E247" s="215" t="s">
        <v>367</v>
      </c>
      <c r="F247" s="216" t="s">
        <v>368</v>
      </c>
      <c r="G247" s="217" t="s">
        <v>128</v>
      </c>
      <c r="H247" s="218">
        <v>5.5</v>
      </c>
      <c r="I247" s="219"/>
      <c r="J247" s="220">
        <f>ROUND(I247*H247,2)</f>
        <v>0</v>
      </c>
      <c r="K247" s="216" t="s">
        <v>129</v>
      </c>
      <c r="L247" s="46"/>
      <c r="M247" s="221" t="s">
        <v>19</v>
      </c>
      <c r="N247" s="222" t="s">
        <v>43</v>
      </c>
      <c r="O247" s="86"/>
      <c r="P247" s="223">
        <f>O247*H247</f>
        <v>0</v>
      </c>
      <c r="Q247" s="223">
        <v>0.1837</v>
      </c>
      <c r="R247" s="223">
        <f>Q247*H247</f>
        <v>1.0103500000000001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130</v>
      </c>
      <c r="AT247" s="225" t="s">
        <v>125</v>
      </c>
      <c r="AU247" s="225" t="s">
        <v>81</v>
      </c>
      <c r="AY247" s="19" t="s">
        <v>123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130</v>
      </c>
      <c r="BM247" s="225" t="s">
        <v>369</v>
      </c>
    </row>
    <row r="248" s="2" customFormat="1">
      <c r="A248" s="40"/>
      <c r="B248" s="41"/>
      <c r="C248" s="42"/>
      <c r="D248" s="227" t="s">
        <v>132</v>
      </c>
      <c r="E248" s="42"/>
      <c r="F248" s="228" t="s">
        <v>370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132</v>
      </c>
      <c r="AU248" s="19" t="s">
        <v>81</v>
      </c>
    </row>
    <row r="249" s="2" customFormat="1">
      <c r="A249" s="40"/>
      <c r="B249" s="41"/>
      <c r="C249" s="42"/>
      <c r="D249" s="232" t="s">
        <v>134</v>
      </c>
      <c r="E249" s="42"/>
      <c r="F249" s="233" t="s">
        <v>371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134</v>
      </c>
      <c r="AU249" s="19" t="s">
        <v>81</v>
      </c>
    </row>
    <row r="250" s="13" customFormat="1">
      <c r="A250" s="13"/>
      <c r="B250" s="234"/>
      <c r="C250" s="235"/>
      <c r="D250" s="227" t="s">
        <v>136</v>
      </c>
      <c r="E250" s="236" t="s">
        <v>19</v>
      </c>
      <c r="F250" s="237" t="s">
        <v>372</v>
      </c>
      <c r="G250" s="235"/>
      <c r="H250" s="238">
        <v>5.5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136</v>
      </c>
      <c r="AU250" s="244" t="s">
        <v>81</v>
      </c>
      <c r="AV250" s="13" t="s">
        <v>81</v>
      </c>
      <c r="AW250" s="13" t="s">
        <v>33</v>
      </c>
      <c r="AX250" s="13" t="s">
        <v>79</v>
      </c>
      <c r="AY250" s="244" t="s">
        <v>123</v>
      </c>
    </row>
    <row r="251" s="2" customFormat="1" ht="16.5" customHeight="1">
      <c r="A251" s="40"/>
      <c r="B251" s="41"/>
      <c r="C251" s="214" t="s">
        <v>373</v>
      </c>
      <c r="D251" s="214" t="s">
        <v>125</v>
      </c>
      <c r="E251" s="215" t="s">
        <v>374</v>
      </c>
      <c r="F251" s="216" t="s">
        <v>375</v>
      </c>
      <c r="G251" s="217" t="s">
        <v>128</v>
      </c>
      <c r="H251" s="218">
        <v>447</v>
      </c>
      <c r="I251" s="219"/>
      <c r="J251" s="220">
        <f>ROUND(I251*H251,2)</f>
        <v>0</v>
      </c>
      <c r="K251" s="216" t="s">
        <v>129</v>
      </c>
      <c r="L251" s="46"/>
      <c r="M251" s="221" t="s">
        <v>19</v>
      </c>
      <c r="N251" s="222" t="s">
        <v>43</v>
      </c>
      <c r="O251" s="86"/>
      <c r="P251" s="223">
        <f>O251*H251</f>
        <v>0</v>
      </c>
      <c r="Q251" s="223">
        <v>0.089219999999999994</v>
      </c>
      <c r="R251" s="223">
        <f>Q251*H251</f>
        <v>39.881339999999994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130</v>
      </c>
      <c r="AT251" s="225" t="s">
        <v>125</v>
      </c>
      <c r="AU251" s="225" t="s">
        <v>81</v>
      </c>
      <c r="AY251" s="19" t="s">
        <v>123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79</v>
      </c>
      <c r="BK251" s="226">
        <f>ROUND(I251*H251,2)</f>
        <v>0</v>
      </c>
      <c r="BL251" s="19" t="s">
        <v>130</v>
      </c>
      <c r="BM251" s="225" t="s">
        <v>376</v>
      </c>
    </row>
    <row r="252" s="2" customFormat="1">
      <c r="A252" s="40"/>
      <c r="B252" s="41"/>
      <c r="C252" s="42"/>
      <c r="D252" s="227" t="s">
        <v>132</v>
      </c>
      <c r="E252" s="42"/>
      <c r="F252" s="228" t="s">
        <v>377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132</v>
      </c>
      <c r="AU252" s="19" t="s">
        <v>81</v>
      </c>
    </row>
    <row r="253" s="2" customFormat="1">
      <c r="A253" s="40"/>
      <c r="B253" s="41"/>
      <c r="C253" s="42"/>
      <c r="D253" s="232" t="s">
        <v>134</v>
      </c>
      <c r="E253" s="42"/>
      <c r="F253" s="233" t="s">
        <v>378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134</v>
      </c>
      <c r="AU253" s="19" t="s">
        <v>81</v>
      </c>
    </row>
    <row r="254" s="13" customFormat="1">
      <c r="A254" s="13"/>
      <c r="B254" s="234"/>
      <c r="C254" s="235"/>
      <c r="D254" s="227" t="s">
        <v>136</v>
      </c>
      <c r="E254" s="236" t="s">
        <v>19</v>
      </c>
      <c r="F254" s="237" t="s">
        <v>379</v>
      </c>
      <c r="G254" s="235"/>
      <c r="H254" s="238">
        <v>447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136</v>
      </c>
      <c r="AU254" s="244" t="s">
        <v>81</v>
      </c>
      <c r="AV254" s="13" t="s">
        <v>81</v>
      </c>
      <c r="AW254" s="13" t="s">
        <v>33</v>
      </c>
      <c r="AX254" s="13" t="s">
        <v>79</v>
      </c>
      <c r="AY254" s="244" t="s">
        <v>123</v>
      </c>
    </row>
    <row r="255" s="2" customFormat="1" ht="16.5" customHeight="1">
      <c r="A255" s="40"/>
      <c r="B255" s="41"/>
      <c r="C255" s="266" t="s">
        <v>380</v>
      </c>
      <c r="D255" s="266" t="s">
        <v>281</v>
      </c>
      <c r="E255" s="267" t="s">
        <v>381</v>
      </c>
      <c r="F255" s="268" t="s">
        <v>382</v>
      </c>
      <c r="G255" s="269" t="s">
        <v>128</v>
      </c>
      <c r="H255" s="270">
        <v>455.94</v>
      </c>
      <c r="I255" s="271"/>
      <c r="J255" s="272">
        <f>ROUND(I255*H255,2)</f>
        <v>0</v>
      </c>
      <c r="K255" s="268" t="s">
        <v>129</v>
      </c>
      <c r="L255" s="273"/>
      <c r="M255" s="274" t="s">
        <v>19</v>
      </c>
      <c r="N255" s="275" t="s">
        <v>43</v>
      </c>
      <c r="O255" s="86"/>
      <c r="P255" s="223">
        <f>O255*H255</f>
        <v>0</v>
      </c>
      <c r="Q255" s="223">
        <v>0.13100000000000001</v>
      </c>
      <c r="R255" s="223">
        <f>Q255*H255</f>
        <v>59.728140000000003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187</v>
      </c>
      <c r="AT255" s="225" t="s">
        <v>281</v>
      </c>
      <c r="AU255" s="225" t="s">
        <v>81</v>
      </c>
      <c r="AY255" s="19" t="s">
        <v>123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130</v>
      </c>
      <c r="BM255" s="225" t="s">
        <v>383</v>
      </c>
    </row>
    <row r="256" s="2" customFormat="1">
      <c r="A256" s="40"/>
      <c r="B256" s="41"/>
      <c r="C256" s="42"/>
      <c r="D256" s="227" t="s">
        <v>132</v>
      </c>
      <c r="E256" s="42"/>
      <c r="F256" s="228" t="s">
        <v>382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132</v>
      </c>
      <c r="AU256" s="19" t="s">
        <v>81</v>
      </c>
    </row>
    <row r="257" s="13" customFormat="1">
      <c r="A257" s="13"/>
      <c r="B257" s="234"/>
      <c r="C257" s="235"/>
      <c r="D257" s="227" t="s">
        <v>136</v>
      </c>
      <c r="E257" s="236" t="s">
        <v>19</v>
      </c>
      <c r="F257" s="237" t="s">
        <v>384</v>
      </c>
      <c r="G257" s="235"/>
      <c r="H257" s="238">
        <v>447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136</v>
      </c>
      <c r="AU257" s="244" t="s">
        <v>81</v>
      </c>
      <c r="AV257" s="13" t="s">
        <v>81</v>
      </c>
      <c r="AW257" s="13" t="s">
        <v>33</v>
      </c>
      <c r="AX257" s="13" t="s">
        <v>79</v>
      </c>
      <c r="AY257" s="244" t="s">
        <v>123</v>
      </c>
    </row>
    <row r="258" s="13" customFormat="1">
      <c r="A258" s="13"/>
      <c r="B258" s="234"/>
      <c r="C258" s="235"/>
      <c r="D258" s="227" t="s">
        <v>136</v>
      </c>
      <c r="E258" s="235"/>
      <c r="F258" s="237" t="s">
        <v>385</v>
      </c>
      <c r="G258" s="235"/>
      <c r="H258" s="238">
        <v>455.94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136</v>
      </c>
      <c r="AU258" s="244" t="s">
        <v>81</v>
      </c>
      <c r="AV258" s="13" t="s">
        <v>81</v>
      </c>
      <c r="AW258" s="13" t="s">
        <v>4</v>
      </c>
      <c r="AX258" s="13" t="s">
        <v>79</v>
      </c>
      <c r="AY258" s="244" t="s">
        <v>123</v>
      </c>
    </row>
    <row r="259" s="2" customFormat="1" ht="16.5" customHeight="1">
      <c r="A259" s="40"/>
      <c r="B259" s="41"/>
      <c r="C259" s="214" t="s">
        <v>386</v>
      </c>
      <c r="D259" s="214" t="s">
        <v>125</v>
      </c>
      <c r="E259" s="215" t="s">
        <v>387</v>
      </c>
      <c r="F259" s="216" t="s">
        <v>388</v>
      </c>
      <c r="G259" s="217" t="s">
        <v>128</v>
      </c>
      <c r="H259" s="218">
        <v>461.5</v>
      </c>
      <c r="I259" s="219"/>
      <c r="J259" s="220">
        <f>ROUND(I259*H259,2)</f>
        <v>0</v>
      </c>
      <c r="K259" s="216" t="s">
        <v>129</v>
      </c>
      <c r="L259" s="46"/>
      <c r="M259" s="221" t="s">
        <v>19</v>
      </c>
      <c r="N259" s="222" t="s">
        <v>43</v>
      </c>
      <c r="O259" s="86"/>
      <c r="P259" s="223">
        <f>O259*H259</f>
        <v>0</v>
      </c>
      <c r="Q259" s="223">
        <v>0.090620000000000006</v>
      </c>
      <c r="R259" s="223">
        <f>Q259*H259</f>
        <v>41.821130000000004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130</v>
      </c>
      <c r="AT259" s="225" t="s">
        <v>125</v>
      </c>
      <c r="AU259" s="225" t="s">
        <v>81</v>
      </c>
      <c r="AY259" s="19" t="s">
        <v>123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130</v>
      </c>
      <c r="BM259" s="225" t="s">
        <v>389</v>
      </c>
    </row>
    <row r="260" s="2" customFormat="1">
      <c r="A260" s="40"/>
      <c r="B260" s="41"/>
      <c r="C260" s="42"/>
      <c r="D260" s="227" t="s">
        <v>132</v>
      </c>
      <c r="E260" s="42"/>
      <c r="F260" s="228" t="s">
        <v>390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132</v>
      </c>
      <c r="AU260" s="19" t="s">
        <v>81</v>
      </c>
    </row>
    <row r="261" s="2" customFormat="1">
      <c r="A261" s="40"/>
      <c r="B261" s="41"/>
      <c r="C261" s="42"/>
      <c r="D261" s="232" t="s">
        <v>134</v>
      </c>
      <c r="E261" s="42"/>
      <c r="F261" s="233" t="s">
        <v>391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134</v>
      </c>
      <c r="AU261" s="19" t="s">
        <v>81</v>
      </c>
    </row>
    <row r="262" s="13" customFormat="1">
      <c r="A262" s="13"/>
      <c r="B262" s="234"/>
      <c r="C262" s="235"/>
      <c r="D262" s="227" t="s">
        <v>136</v>
      </c>
      <c r="E262" s="236" t="s">
        <v>19</v>
      </c>
      <c r="F262" s="237" t="s">
        <v>392</v>
      </c>
      <c r="G262" s="235"/>
      <c r="H262" s="238">
        <v>16.5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136</v>
      </c>
      <c r="AU262" s="244" t="s">
        <v>81</v>
      </c>
      <c r="AV262" s="13" t="s">
        <v>81</v>
      </c>
      <c r="AW262" s="13" t="s">
        <v>33</v>
      </c>
      <c r="AX262" s="13" t="s">
        <v>72</v>
      </c>
      <c r="AY262" s="244" t="s">
        <v>123</v>
      </c>
    </row>
    <row r="263" s="13" customFormat="1">
      <c r="A263" s="13"/>
      <c r="B263" s="234"/>
      <c r="C263" s="235"/>
      <c r="D263" s="227" t="s">
        <v>136</v>
      </c>
      <c r="E263" s="236" t="s">
        <v>19</v>
      </c>
      <c r="F263" s="237" t="s">
        <v>393</v>
      </c>
      <c r="G263" s="235"/>
      <c r="H263" s="238">
        <v>445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136</v>
      </c>
      <c r="AU263" s="244" t="s">
        <v>81</v>
      </c>
      <c r="AV263" s="13" t="s">
        <v>81</v>
      </c>
      <c r="AW263" s="13" t="s">
        <v>33</v>
      </c>
      <c r="AX263" s="13" t="s">
        <v>72</v>
      </c>
      <c r="AY263" s="244" t="s">
        <v>123</v>
      </c>
    </row>
    <row r="264" s="14" customFormat="1">
      <c r="A264" s="14"/>
      <c r="B264" s="245"/>
      <c r="C264" s="246"/>
      <c r="D264" s="227" t="s">
        <v>136</v>
      </c>
      <c r="E264" s="247" t="s">
        <v>19</v>
      </c>
      <c r="F264" s="248" t="s">
        <v>140</v>
      </c>
      <c r="G264" s="246"/>
      <c r="H264" s="249">
        <v>461.5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136</v>
      </c>
      <c r="AU264" s="255" t="s">
        <v>81</v>
      </c>
      <c r="AV264" s="14" t="s">
        <v>130</v>
      </c>
      <c r="AW264" s="14" t="s">
        <v>33</v>
      </c>
      <c r="AX264" s="14" t="s">
        <v>79</v>
      </c>
      <c r="AY264" s="255" t="s">
        <v>123</v>
      </c>
    </row>
    <row r="265" s="2" customFormat="1" ht="16.5" customHeight="1">
      <c r="A265" s="40"/>
      <c r="B265" s="41"/>
      <c r="C265" s="266" t="s">
        <v>394</v>
      </c>
      <c r="D265" s="266" t="s">
        <v>281</v>
      </c>
      <c r="E265" s="267" t="s">
        <v>395</v>
      </c>
      <c r="F265" s="268" t="s">
        <v>396</v>
      </c>
      <c r="G265" s="269" t="s">
        <v>128</v>
      </c>
      <c r="H265" s="270">
        <v>405.95999999999998</v>
      </c>
      <c r="I265" s="271"/>
      <c r="J265" s="272">
        <f>ROUND(I265*H265,2)</f>
        <v>0</v>
      </c>
      <c r="K265" s="268" t="s">
        <v>129</v>
      </c>
      <c r="L265" s="273"/>
      <c r="M265" s="274" t="s">
        <v>19</v>
      </c>
      <c r="N265" s="275" t="s">
        <v>43</v>
      </c>
      <c r="O265" s="86"/>
      <c r="P265" s="223">
        <f>O265*H265</f>
        <v>0</v>
      </c>
      <c r="Q265" s="223">
        <v>0.17599999999999999</v>
      </c>
      <c r="R265" s="223">
        <f>Q265*H265</f>
        <v>71.448959999999985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187</v>
      </c>
      <c r="AT265" s="225" t="s">
        <v>281</v>
      </c>
      <c r="AU265" s="225" t="s">
        <v>81</v>
      </c>
      <c r="AY265" s="19" t="s">
        <v>123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130</v>
      </c>
      <c r="BM265" s="225" t="s">
        <v>397</v>
      </c>
    </row>
    <row r="266" s="2" customFormat="1">
      <c r="A266" s="40"/>
      <c r="B266" s="41"/>
      <c r="C266" s="42"/>
      <c r="D266" s="227" t="s">
        <v>132</v>
      </c>
      <c r="E266" s="42"/>
      <c r="F266" s="228" t="s">
        <v>396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132</v>
      </c>
      <c r="AU266" s="19" t="s">
        <v>81</v>
      </c>
    </row>
    <row r="267" s="13" customFormat="1">
      <c r="A267" s="13"/>
      <c r="B267" s="234"/>
      <c r="C267" s="235"/>
      <c r="D267" s="227" t="s">
        <v>136</v>
      </c>
      <c r="E267" s="236" t="s">
        <v>19</v>
      </c>
      <c r="F267" s="237" t="s">
        <v>398</v>
      </c>
      <c r="G267" s="235"/>
      <c r="H267" s="238">
        <v>398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136</v>
      </c>
      <c r="AU267" s="244" t="s">
        <v>81</v>
      </c>
      <c r="AV267" s="13" t="s">
        <v>81</v>
      </c>
      <c r="AW267" s="13" t="s">
        <v>33</v>
      </c>
      <c r="AX267" s="13" t="s">
        <v>79</v>
      </c>
      <c r="AY267" s="244" t="s">
        <v>123</v>
      </c>
    </row>
    <row r="268" s="13" customFormat="1">
      <c r="A268" s="13"/>
      <c r="B268" s="234"/>
      <c r="C268" s="235"/>
      <c r="D268" s="227" t="s">
        <v>136</v>
      </c>
      <c r="E268" s="235"/>
      <c r="F268" s="237" t="s">
        <v>399</v>
      </c>
      <c r="G268" s="235"/>
      <c r="H268" s="238">
        <v>405.95999999999998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136</v>
      </c>
      <c r="AU268" s="244" t="s">
        <v>81</v>
      </c>
      <c r="AV268" s="13" t="s">
        <v>81</v>
      </c>
      <c r="AW268" s="13" t="s">
        <v>4</v>
      </c>
      <c r="AX268" s="13" t="s">
        <v>79</v>
      </c>
      <c r="AY268" s="244" t="s">
        <v>123</v>
      </c>
    </row>
    <row r="269" s="2" customFormat="1" ht="16.5" customHeight="1">
      <c r="A269" s="40"/>
      <c r="B269" s="41"/>
      <c r="C269" s="266" t="s">
        <v>400</v>
      </c>
      <c r="D269" s="266" t="s">
        <v>281</v>
      </c>
      <c r="E269" s="267" t="s">
        <v>401</v>
      </c>
      <c r="F269" s="268" t="s">
        <v>402</v>
      </c>
      <c r="G269" s="269" t="s">
        <v>128</v>
      </c>
      <c r="H269" s="270">
        <v>47.939999999999998</v>
      </c>
      <c r="I269" s="271"/>
      <c r="J269" s="272">
        <f>ROUND(I269*H269,2)</f>
        <v>0</v>
      </c>
      <c r="K269" s="268" t="s">
        <v>129</v>
      </c>
      <c r="L269" s="273"/>
      <c r="M269" s="274" t="s">
        <v>19</v>
      </c>
      <c r="N269" s="275" t="s">
        <v>43</v>
      </c>
      <c r="O269" s="86"/>
      <c r="P269" s="223">
        <f>O269*H269</f>
        <v>0</v>
      </c>
      <c r="Q269" s="223">
        <v>0.17499999999999999</v>
      </c>
      <c r="R269" s="223">
        <f>Q269*H269</f>
        <v>8.3895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187</v>
      </c>
      <c r="AT269" s="225" t="s">
        <v>281</v>
      </c>
      <c r="AU269" s="225" t="s">
        <v>81</v>
      </c>
      <c r="AY269" s="19" t="s">
        <v>123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79</v>
      </c>
      <c r="BK269" s="226">
        <f>ROUND(I269*H269,2)</f>
        <v>0</v>
      </c>
      <c r="BL269" s="19" t="s">
        <v>130</v>
      </c>
      <c r="BM269" s="225" t="s">
        <v>403</v>
      </c>
    </row>
    <row r="270" s="2" customFormat="1">
      <c r="A270" s="40"/>
      <c r="B270" s="41"/>
      <c r="C270" s="42"/>
      <c r="D270" s="227" t="s">
        <v>132</v>
      </c>
      <c r="E270" s="42"/>
      <c r="F270" s="228" t="s">
        <v>402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132</v>
      </c>
      <c r="AU270" s="19" t="s">
        <v>81</v>
      </c>
    </row>
    <row r="271" s="13" customFormat="1">
      <c r="A271" s="13"/>
      <c r="B271" s="234"/>
      <c r="C271" s="235"/>
      <c r="D271" s="227" t="s">
        <v>136</v>
      </c>
      <c r="E271" s="236" t="s">
        <v>19</v>
      </c>
      <c r="F271" s="237" t="s">
        <v>404</v>
      </c>
      <c r="G271" s="235"/>
      <c r="H271" s="238">
        <v>47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136</v>
      </c>
      <c r="AU271" s="244" t="s">
        <v>81</v>
      </c>
      <c r="AV271" s="13" t="s">
        <v>81</v>
      </c>
      <c r="AW271" s="13" t="s">
        <v>33</v>
      </c>
      <c r="AX271" s="13" t="s">
        <v>79</v>
      </c>
      <c r="AY271" s="244" t="s">
        <v>123</v>
      </c>
    </row>
    <row r="272" s="13" customFormat="1">
      <c r="A272" s="13"/>
      <c r="B272" s="234"/>
      <c r="C272" s="235"/>
      <c r="D272" s="227" t="s">
        <v>136</v>
      </c>
      <c r="E272" s="235"/>
      <c r="F272" s="237" t="s">
        <v>405</v>
      </c>
      <c r="G272" s="235"/>
      <c r="H272" s="238">
        <v>47.939999999999998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136</v>
      </c>
      <c r="AU272" s="244" t="s">
        <v>81</v>
      </c>
      <c r="AV272" s="13" t="s">
        <v>81</v>
      </c>
      <c r="AW272" s="13" t="s">
        <v>4</v>
      </c>
      <c r="AX272" s="13" t="s">
        <v>79</v>
      </c>
      <c r="AY272" s="244" t="s">
        <v>123</v>
      </c>
    </row>
    <row r="273" s="2" customFormat="1" ht="16.5" customHeight="1">
      <c r="A273" s="40"/>
      <c r="B273" s="41"/>
      <c r="C273" s="214" t="s">
        <v>406</v>
      </c>
      <c r="D273" s="214" t="s">
        <v>125</v>
      </c>
      <c r="E273" s="215" t="s">
        <v>407</v>
      </c>
      <c r="F273" s="216" t="s">
        <v>408</v>
      </c>
      <c r="G273" s="217" t="s">
        <v>128</v>
      </c>
      <c r="H273" s="218">
        <v>6</v>
      </c>
      <c r="I273" s="219"/>
      <c r="J273" s="220">
        <f>ROUND(I273*H273,2)</f>
        <v>0</v>
      </c>
      <c r="K273" s="216" t="s">
        <v>129</v>
      </c>
      <c r="L273" s="46"/>
      <c r="M273" s="221" t="s">
        <v>19</v>
      </c>
      <c r="N273" s="222" t="s">
        <v>43</v>
      </c>
      <c r="O273" s="86"/>
      <c r="P273" s="223">
        <f>O273*H273</f>
        <v>0</v>
      </c>
      <c r="Q273" s="223">
        <v>0.080030000000000004</v>
      </c>
      <c r="R273" s="223">
        <f>Q273*H273</f>
        <v>0.48018000000000005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130</v>
      </c>
      <c r="AT273" s="225" t="s">
        <v>125</v>
      </c>
      <c r="AU273" s="225" t="s">
        <v>81</v>
      </c>
      <c r="AY273" s="19" t="s">
        <v>123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130</v>
      </c>
      <c r="BM273" s="225" t="s">
        <v>409</v>
      </c>
    </row>
    <row r="274" s="2" customFormat="1">
      <c r="A274" s="40"/>
      <c r="B274" s="41"/>
      <c r="C274" s="42"/>
      <c r="D274" s="227" t="s">
        <v>132</v>
      </c>
      <c r="E274" s="42"/>
      <c r="F274" s="228" t="s">
        <v>410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132</v>
      </c>
      <c r="AU274" s="19" t="s">
        <v>81</v>
      </c>
    </row>
    <row r="275" s="2" customFormat="1">
      <c r="A275" s="40"/>
      <c r="B275" s="41"/>
      <c r="C275" s="42"/>
      <c r="D275" s="232" t="s">
        <v>134</v>
      </c>
      <c r="E275" s="42"/>
      <c r="F275" s="233" t="s">
        <v>411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134</v>
      </c>
      <c r="AU275" s="19" t="s">
        <v>81</v>
      </c>
    </row>
    <row r="276" s="13" customFormat="1">
      <c r="A276" s="13"/>
      <c r="B276" s="234"/>
      <c r="C276" s="235"/>
      <c r="D276" s="227" t="s">
        <v>136</v>
      </c>
      <c r="E276" s="236" t="s">
        <v>19</v>
      </c>
      <c r="F276" s="237" t="s">
        <v>155</v>
      </c>
      <c r="G276" s="235"/>
      <c r="H276" s="238">
        <v>6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136</v>
      </c>
      <c r="AU276" s="244" t="s">
        <v>81</v>
      </c>
      <c r="AV276" s="13" t="s">
        <v>81</v>
      </c>
      <c r="AW276" s="13" t="s">
        <v>33</v>
      </c>
      <c r="AX276" s="13" t="s">
        <v>79</v>
      </c>
      <c r="AY276" s="244" t="s">
        <v>123</v>
      </c>
    </row>
    <row r="277" s="2" customFormat="1" ht="21.75" customHeight="1">
      <c r="A277" s="40"/>
      <c r="B277" s="41"/>
      <c r="C277" s="214" t="s">
        <v>412</v>
      </c>
      <c r="D277" s="214" t="s">
        <v>125</v>
      </c>
      <c r="E277" s="215" t="s">
        <v>413</v>
      </c>
      <c r="F277" s="216" t="s">
        <v>414</v>
      </c>
      <c r="G277" s="217" t="s">
        <v>128</v>
      </c>
      <c r="H277" s="218">
        <v>10.300000000000001</v>
      </c>
      <c r="I277" s="219"/>
      <c r="J277" s="220">
        <f>ROUND(I277*H277,2)</f>
        <v>0</v>
      </c>
      <c r="K277" s="216" t="s">
        <v>129</v>
      </c>
      <c r="L277" s="46"/>
      <c r="M277" s="221" t="s">
        <v>19</v>
      </c>
      <c r="N277" s="222" t="s">
        <v>43</v>
      </c>
      <c r="O277" s="86"/>
      <c r="P277" s="223">
        <f>O277*H277</f>
        <v>0</v>
      </c>
      <c r="Q277" s="223">
        <v>0.10100000000000001</v>
      </c>
      <c r="R277" s="223">
        <f>Q277*H277</f>
        <v>1.0403000000000002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130</v>
      </c>
      <c r="AT277" s="225" t="s">
        <v>125</v>
      </c>
      <c r="AU277" s="225" t="s">
        <v>81</v>
      </c>
      <c r="AY277" s="19" t="s">
        <v>123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130</v>
      </c>
      <c r="BM277" s="225" t="s">
        <v>415</v>
      </c>
    </row>
    <row r="278" s="2" customFormat="1">
      <c r="A278" s="40"/>
      <c r="B278" s="41"/>
      <c r="C278" s="42"/>
      <c r="D278" s="227" t="s">
        <v>132</v>
      </c>
      <c r="E278" s="42"/>
      <c r="F278" s="228" t="s">
        <v>416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132</v>
      </c>
      <c r="AU278" s="19" t="s">
        <v>81</v>
      </c>
    </row>
    <row r="279" s="2" customFormat="1">
      <c r="A279" s="40"/>
      <c r="B279" s="41"/>
      <c r="C279" s="42"/>
      <c r="D279" s="232" t="s">
        <v>134</v>
      </c>
      <c r="E279" s="42"/>
      <c r="F279" s="233" t="s">
        <v>417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134</v>
      </c>
      <c r="AU279" s="19" t="s">
        <v>81</v>
      </c>
    </row>
    <row r="280" s="13" customFormat="1">
      <c r="A280" s="13"/>
      <c r="B280" s="234"/>
      <c r="C280" s="235"/>
      <c r="D280" s="227" t="s">
        <v>136</v>
      </c>
      <c r="E280" s="236" t="s">
        <v>19</v>
      </c>
      <c r="F280" s="237" t="s">
        <v>418</v>
      </c>
      <c r="G280" s="235"/>
      <c r="H280" s="238">
        <v>10.300000000000001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136</v>
      </c>
      <c r="AU280" s="244" t="s">
        <v>81</v>
      </c>
      <c r="AV280" s="13" t="s">
        <v>81</v>
      </c>
      <c r="AW280" s="13" t="s">
        <v>33</v>
      </c>
      <c r="AX280" s="13" t="s">
        <v>79</v>
      </c>
      <c r="AY280" s="244" t="s">
        <v>123</v>
      </c>
    </row>
    <row r="281" s="2" customFormat="1" ht="16.5" customHeight="1">
      <c r="A281" s="40"/>
      <c r="B281" s="41"/>
      <c r="C281" s="214" t="s">
        <v>419</v>
      </c>
      <c r="D281" s="214" t="s">
        <v>125</v>
      </c>
      <c r="E281" s="215" t="s">
        <v>420</v>
      </c>
      <c r="F281" s="216" t="s">
        <v>421</v>
      </c>
      <c r="G281" s="217" t="s">
        <v>205</v>
      </c>
      <c r="H281" s="218">
        <v>68.200000000000003</v>
      </c>
      <c r="I281" s="219"/>
      <c r="J281" s="220">
        <f>ROUND(I281*H281,2)</f>
        <v>0</v>
      </c>
      <c r="K281" s="216" t="s">
        <v>129</v>
      </c>
      <c r="L281" s="46"/>
      <c r="M281" s="221" t="s">
        <v>19</v>
      </c>
      <c r="N281" s="222" t="s">
        <v>43</v>
      </c>
      <c r="O281" s="86"/>
      <c r="P281" s="223">
        <f>O281*H281</f>
        <v>0</v>
      </c>
      <c r="Q281" s="223">
        <v>0.0035999999999999999</v>
      </c>
      <c r="R281" s="223">
        <f>Q281*H281</f>
        <v>0.24552000000000002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130</v>
      </c>
      <c r="AT281" s="225" t="s">
        <v>125</v>
      </c>
      <c r="AU281" s="225" t="s">
        <v>81</v>
      </c>
      <c r="AY281" s="19" t="s">
        <v>123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79</v>
      </c>
      <c r="BK281" s="226">
        <f>ROUND(I281*H281,2)</f>
        <v>0</v>
      </c>
      <c r="BL281" s="19" t="s">
        <v>130</v>
      </c>
      <c r="BM281" s="225" t="s">
        <v>422</v>
      </c>
    </row>
    <row r="282" s="2" customFormat="1">
      <c r="A282" s="40"/>
      <c r="B282" s="41"/>
      <c r="C282" s="42"/>
      <c r="D282" s="227" t="s">
        <v>132</v>
      </c>
      <c r="E282" s="42"/>
      <c r="F282" s="228" t="s">
        <v>423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132</v>
      </c>
      <c r="AU282" s="19" t="s">
        <v>81</v>
      </c>
    </row>
    <row r="283" s="2" customFormat="1">
      <c r="A283" s="40"/>
      <c r="B283" s="41"/>
      <c r="C283" s="42"/>
      <c r="D283" s="232" t="s">
        <v>134</v>
      </c>
      <c r="E283" s="42"/>
      <c r="F283" s="233" t="s">
        <v>424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134</v>
      </c>
      <c r="AU283" s="19" t="s">
        <v>81</v>
      </c>
    </row>
    <row r="284" s="13" customFormat="1">
      <c r="A284" s="13"/>
      <c r="B284" s="234"/>
      <c r="C284" s="235"/>
      <c r="D284" s="227" t="s">
        <v>136</v>
      </c>
      <c r="E284" s="236" t="s">
        <v>19</v>
      </c>
      <c r="F284" s="237" t="s">
        <v>425</v>
      </c>
      <c r="G284" s="235"/>
      <c r="H284" s="238">
        <v>68.200000000000003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136</v>
      </c>
      <c r="AU284" s="244" t="s">
        <v>81</v>
      </c>
      <c r="AV284" s="13" t="s">
        <v>81</v>
      </c>
      <c r="AW284" s="13" t="s">
        <v>33</v>
      </c>
      <c r="AX284" s="13" t="s">
        <v>79</v>
      </c>
      <c r="AY284" s="244" t="s">
        <v>123</v>
      </c>
    </row>
    <row r="285" s="12" customFormat="1" ht="22.8" customHeight="1">
      <c r="A285" s="12"/>
      <c r="B285" s="198"/>
      <c r="C285" s="199"/>
      <c r="D285" s="200" t="s">
        <v>71</v>
      </c>
      <c r="E285" s="212" t="s">
        <v>187</v>
      </c>
      <c r="F285" s="212" t="s">
        <v>426</v>
      </c>
      <c r="G285" s="199"/>
      <c r="H285" s="199"/>
      <c r="I285" s="202"/>
      <c r="J285" s="213">
        <f>BK285</f>
        <v>0</v>
      </c>
      <c r="K285" s="199"/>
      <c r="L285" s="204"/>
      <c r="M285" s="205"/>
      <c r="N285" s="206"/>
      <c r="O285" s="206"/>
      <c r="P285" s="207">
        <f>SUM(P286:P287)</f>
        <v>0</v>
      </c>
      <c r="Q285" s="206"/>
      <c r="R285" s="207">
        <f>SUM(R286:R287)</f>
        <v>2.1040000000000001</v>
      </c>
      <c r="S285" s="206"/>
      <c r="T285" s="208">
        <f>SUM(T286:T287)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9" t="s">
        <v>79</v>
      </c>
      <c r="AT285" s="210" t="s">
        <v>71</v>
      </c>
      <c r="AU285" s="210" t="s">
        <v>79</v>
      </c>
      <c r="AY285" s="209" t="s">
        <v>123</v>
      </c>
      <c r="BK285" s="211">
        <f>SUM(BK286:BK287)</f>
        <v>0</v>
      </c>
    </row>
    <row r="286" s="2" customFormat="1" ht="16.5" customHeight="1">
      <c r="A286" s="40"/>
      <c r="B286" s="41"/>
      <c r="C286" s="214" t="s">
        <v>427</v>
      </c>
      <c r="D286" s="214" t="s">
        <v>125</v>
      </c>
      <c r="E286" s="215" t="s">
        <v>428</v>
      </c>
      <c r="F286" s="216" t="s">
        <v>429</v>
      </c>
      <c r="G286" s="217" t="s">
        <v>310</v>
      </c>
      <c r="H286" s="218">
        <v>5</v>
      </c>
      <c r="I286" s="219"/>
      <c r="J286" s="220">
        <f>ROUND(I286*H286,2)</f>
        <v>0</v>
      </c>
      <c r="K286" s="216" t="s">
        <v>19</v>
      </c>
      <c r="L286" s="46"/>
      <c r="M286" s="221" t="s">
        <v>19</v>
      </c>
      <c r="N286" s="222" t="s">
        <v>43</v>
      </c>
      <c r="O286" s="86"/>
      <c r="P286" s="223">
        <f>O286*H286</f>
        <v>0</v>
      </c>
      <c r="Q286" s="223">
        <v>0.42080000000000001</v>
      </c>
      <c r="R286" s="223">
        <f>Q286*H286</f>
        <v>2.1040000000000001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130</v>
      </c>
      <c r="AT286" s="225" t="s">
        <v>125</v>
      </c>
      <c r="AU286" s="225" t="s">
        <v>81</v>
      </c>
      <c r="AY286" s="19" t="s">
        <v>123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130</v>
      </c>
      <c r="BM286" s="225" t="s">
        <v>430</v>
      </c>
    </row>
    <row r="287" s="2" customFormat="1">
      <c r="A287" s="40"/>
      <c r="B287" s="41"/>
      <c r="C287" s="42"/>
      <c r="D287" s="227" t="s">
        <v>132</v>
      </c>
      <c r="E287" s="42"/>
      <c r="F287" s="228" t="s">
        <v>429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132</v>
      </c>
      <c r="AU287" s="19" t="s">
        <v>81</v>
      </c>
    </row>
    <row r="288" s="12" customFormat="1" ht="22.8" customHeight="1">
      <c r="A288" s="12"/>
      <c r="B288" s="198"/>
      <c r="C288" s="199"/>
      <c r="D288" s="200" t="s">
        <v>71</v>
      </c>
      <c r="E288" s="212" t="s">
        <v>194</v>
      </c>
      <c r="F288" s="212" t="s">
        <v>431</v>
      </c>
      <c r="G288" s="199"/>
      <c r="H288" s="199"/>
      <c r="I288" s="202"/>
      <c r="J288" s="213">
        <f>BK288</f>
        <v>0</v>
      </c>
      <c r="K288" s="199"/>
      <c r="L288" s="204"/>
      <c r="M288" s="205"/>
      <c r="N288" s="206"/>
      <c r="O288" s="206"/>
      <c r="P288" s="207">
        <f>SUM(P289:P350)</f>
        <v>0</v>
      </c>
      <c r="Q288" s="206"/>
      <c r="R288" s="207">
        <f>SUM(R289:R350)</f>
        <v>79.476689999999991</v>
      </c>
      <c r="S288" s="206"/>
      <c r="T288" s="208">
        <f>SUM(T289:T350)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9" t="s">
        <v>79</v>
      </c>
      <c r="AT288" s="210" t="s">
        <v>71</v>
      </c>
      <c r="AU288" s="210" t="s">
        <v>79</v>
      </c>
      <c r="AY288" s="209" t="s">
        <v>123</v>
      </c>
      <c r="BK288" s="211">
        <f>SUM(BK289:BK350)</f>
        <v>0</v>
      </c>
    </row>
    <row r="289" s="2" customFormat="1" ht="16.5" customHeight="1">
      <c r="A289" s="40"/>
      <c r="B289" s="41"/>
      <c r="C289" s="214" t="s">
        <v>432</v>
      </c>
      <c r="D289" s="214" t="s">
        <v>125</v>
      </c>
      <c r="E289" s="215" t="s">
        <v>433</v>
      </c>
      <c r="F289" s="216" t="s">
        <v>434</v>
      </c>
      <c r="G289" s="217" t="s">
        <v>205</v>
      </c>
      <c r="H289" s="218">
        <v>20</v>
      </c>
      <c r="I289" s="219"/>
      <c r="J289" s="220">
        <f>ROUND(I289*H289,2)</f>
        <v>0</v>
      </c>
      <c r="K289" s="216" t="s">
        <v>19</v>
      </c>
      <c r="L289" s="46"/>
      <c r="M289" s="221" t="s">
        <v>19</v>
      </c>
      <c r="N289" s="222" t="s">
        <v>43</v>
      </c>
      <c r="O289" s="86"/>
      <c r="P289" s="223">
        <f>O289*H289</f>
        <v>0</v>
      </c>
      <c r="Q289" s="223">
        <v>0.040079999999999998</v>
      </c>
      <c r="R289" s="223">
        <f>Q289*H289</f>
        <v>0.80159999999999998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130</v>
      </c>
      <c r="AT289" s="225" t="s">
        <v>125</v>
      </c>
      <c r="AU289" s="225" t="s">
        <v>81</v>
      </c>
      <c r="AY289" s="19" t="s">
        <v>123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79</v>
      </c>
      <c r="BK289" s="226">
        <f>ROUND(I289*H289,2)</f>
        <v>0</v>
      </c>
      <c r="BL289" s="19" t="s">
        <v>130</v>
      </c>
      <c r="BM289" s="225" t="s">
        <v>435</v>
      </c>
    </row>
    <row r="290" s="2" customFormat="1">
      <c r="A290" s="40"/>
      <c r="B290" s="41"/>
      <c r="C290" s="42"/>
      <c r="D290" s="227" t="s">
        <v>132</v>
      </c>
      <c r="E290" s="42"/>
      <c r="F290" s="228" t="s">
        <v>434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132</v>
      </c>
      <c r="AU290" s="19" t="s">
        <v>81</v>
      </c>
    </row>
    <row r="291" s="15" customFormat="1">
      <c r="A291" s="15"/>
      <c r="B291" s="256"/>
      <c r="C291" s="257"/>
      <c r="D291" s="227" t="s">
        <v>136</v>
      </c>
      <c r="E291" s="258" t="s">
        <v>19</v>
      </c>
      <c r="F291" s="259" t="s">
        <v>436</v>
      </c>
      <c r="G291" s="257"/>
      <c r="H291" s="258" t="s">
        <v>19</v>
      </c>
      <c r="I291" s="260"/>
      <c r="J291" s="257"/>
      <c r="K291" s="257"/>
      <c r="L291" s="261"/>
      <c r="M291" s="262"/>
      <c r="N291" s="263"/>
      <c r="O291" s="263"/>
      <c r="P291" s="263"/>
      <c r="Q291" s="263"/>
      <c r="R291" s="263"/>
      <c r="S291" s="263"/>
      <c r="T291" s="26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5" t="s">
        <v>136</v>
      </c>
      <c r="AU291" s="265" t="s">
        <v>81</v>
      </c>
      <c r="AV291" s="15" t="s">
        <v>79</v>
      </c>
      <c r="AW291" s="15" t="s">
        <v>33</v>
      </c>
      <c r="AX291" s="15" t="s">
        <v>72</v>
      </c>
      <c r="AY291" s="265" t="s">
        <v>123</v>
      </c>
    </row>
    <row r="292" s="13" customFormat="1">
      <c r="A292" s="13"/>
      <c r="B292" s="234"/>
      <c r="C292" s="235"/>
      <c r="D292" s="227" t="s">
        <v>136</v>
      </c>
      <c r="E292" s="236" t="s">
        <v>19</v>
      </c>
      <c r="F292" s="237" t="s">
        <v>437</v>
      </c>
      <c r="G292" s="235"/>
      <c r="H292" s="238">
        <v>20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136</v>
      </c>
      <c r="AU292" s="244" t="s">
        <v>81</v>
      </c>
      <c r="AV292" s="13" t="s">
        <v>81</v>
      </c>
      <c r="AW292" s="13" t="s">
        <v>33</v>
      </c>
      <c r="AX292" s="13" t="s">
        <v>79</v>
      </c>
      <c r="AY292" s="244" t="s">
        <v>123</v>
      </c>
    </row>
    <row r="293" s="2" customFormat="1" ht="16.5" customHeight="1">
      <c r="A293" s="40"/>
      <c r="B293" s="41"/>
      <c r="C293" s="214" t="s">
        <v>438</v>
      </c>
      <c r="D293" s="214" t="s">
        <v>125</v>
      </c>
      <c r="E293" s="215" t="s">
        <v>439</v>
      </c>
      <c r="F293" s="216" t="s">
        <v>440</v>
      </c>
      <c r="G293" s="217" t="s">
        <v>205</v>
      </c>
      <c r="H293" s="218">
        <v>68.5</v>
      </c>
      <c r="I293" s="219"/>
      <c r="J293" s="220">
        <f>ROUND(I293*H293,2)</f>
        <v>0</v>
      </c>
      <c r="K293" s="216" t="s">
        <v>129</v>
      </c>
      <c r="L293" s="46"/>
      <c r="M293" s="221" t="s">
        <v>19</v>
      </c>
      <c r="N293" s="222" t="s">
        <v>43</v>
      </c>
      <c r="O293" s="86"/>
      <c r="P293" s="223">
        <f>O293*H293</f>
        <v>0</v>
      </c>
      <c r="Q293" s="223">
        <v>0.071900000000000006</v>
      </c>
      <c r="R293" s="223">
        <f>Q293*H293</f>
        <v>4.9251500000000004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130</v>
      </c>
      <c r="AT293" s="225" t="s">
        <v>125</v>
      </c>
      <c r="AU293" s="225" t="s">
        <v>81</v>
      </c>
      <c r="AY293" s="19" t="s">
        <v>123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130</v>
      </c>
      <c r="BM293" s="225" t="s">
        <v>441</v>
      </c>
    </row>
    <row r="294" s="2" customFormat="1">
      <c r="A294" s="40"/>
      <c r="B294" s="41"/>
      <c r="C294" s="42"/>
      <c r="D294" s="227" t="s">
        <v>132</v>
      </c>
      <c r="E294" s="42"/>
      <c r="F294" s="228" t="s">
        <v>442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132</v>
      </c>
      <c r="AU294" s="19" t="s">
        <v>81</v>
      </c>
    </row>
    <row r="295" s="2" customFormat="1">
      <c r="A295" s="40"/>
      <c r="B295" s="41"/>
      <c r="C295" s="42"/>
      <c r="D295" s="232" t="s">
        <v>134</v>
      </c>
      <c r="E295" s="42"/>
      <c r="F295" s="233" t="s">
        <v>443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134</v>
      </c>
      <c r="AU295" s="19" t="s">
        <v>81</v>
      </c>
    </row>
    <row r="296" s="13" customFormat="1">
      <c r="A296" s="13"/>
      <c r="B296" s="234"/>
      <c r="C296" s="235"/>
      <c r="D296" s="227" t="s">
        <v>136</v>
      </c>
      <c r="E296" s="236" t="s">
        <v>19</v>
      </c>
      <c r="F296" s="237" t="s">
        <v>444</v>
      </c>
      <c r="G296" s="235"/>
      <c r="H296" s="238">
        <v>68.5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136</v>
      </c>
      <c r="AU296" s="244" t="s">
        <v>81</v>
      </c>
      <c r="AV296" s="13" t="s">
        <v>81</v>
      </c>
      <c r="AW296" s="13" t="s">
        <v>33</v>
      </c>
      <c r="AX296" s="13" t="s">
        <v>79</v>
      </c>
      <c r="AY296" s="244" t="s">
        <v>123</v>
      </c>
    </row>
    <row r="297" s="2" customFormat="1" ht="16.5" customHeight="1">
      <c r="A297" s="40"/>
      <c r="B297" s="41"/>
      <c r="C297" s="266" t="s">
        <v>445</v>
      </c>
      <c r="D297" s="266" t="s">
        <v>281</v>
      </c>
      <c r="E297" s="267" t="s">
        <v>446</v>
      </c>
      <c r="F297" s="268" t="s">
        <v>447</v>
      </c>
      <c r="G297" s="269" t="s">
        <v>128</v>
      </c>
      <c r="H297" s="270">
        <v>6.8499999999999996</v>
      </c>
      <c r="I297" s="271"/>
      <c r="J297" s="272">
        <f>ROUND(I297*H297,2)</f>
        <v>0</v>
      </c>
      <c r="K297" s="268" t="s">
        <v>129</v>
      </c>
      <c r="L297" s="273"/>
      <c r="M297" s="274" t="s">
        <v>19</v>
      </c>
      <c r="N297" s="275" t="s">
        <v>43</v>
      </c>
      <c r="O297" s="86"/>
      <c r="P297" s="223">
        <f>O297*H297</f>
        <v>0</v>
      </c>
      <c r="Q297" s="223">
        <v>0.222</v>
      </c>
      <c r="R297" s="223">
        <f>Q297*H297</f>
        <v>1.5206999999999999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187</v>
      </c>
      <c r="AT297" s="225" t="s">
        <v>281</v>
      </c>
      <c r="AU297" s="225" t="s">
        <v>81</v>
      </c>
      <c r="AY297" s="19" t="s">
        <v>123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79</v>
      </c>
      <c r="BK297" s="226">
        <f>ROUND(I297*H297,2)</f>
        <v>0</v>
      </c>
      <c r="BL297" s="19" t="s">
        <v>130</v>
      </c>
      <c r="BM297" s="225" t="s">
        <v>448</v>
      </c>
    </row>
    <row r="298" s="2" customFormat="1">
      <c r="A298" s="40"/>
      <c r="B298" s="41"/>
      <c r="C298" s="42"/>
      <c r="D298" s="227" t="s">
        <v>132</v>
      </c>
      <c r="E298" s="42"/>
      <c r="F298" s="228" t="s">
        <v>447</v>
      </c>
      <c r="G298" s="42"/>
      <c r="H298" s="42"/>
      <c r="I298" s="229"/>
      <c r="J298" s="42"/>
      <c r="K298" s="42"/>
      <c r="L298" s="46"/>
      <c r="M298" s="230"/>
      <c r="N298" s="231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132</v>
      </c>
      <c r="AU298" s="19" t="s">
        <v>81</v>
      </c>
    </row>
    <row r="299" s="13" customFormat="1">
      <c r="A299" s="13"/>
      <c r="B299" s="234"/>
      <c r="C299" s="235"/>
      <c r="D299" s="227" t="s">
        <v>136</v>
      </c>
      <c r="E299" s="235"/>
      <c r="F299" s="237" t="s">
        <v>449</v>
      </c>
      <c r="G299" s="235"/>
      <c r="H299" s="238">
        <v>6.8499999999999996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136</v>
      </c>
      <c r="AU299" s="244" t="s">
        <v>81</v>
      </c>
      <c r="AV299" s="13" t="s">
        <v>81</v>
      </c>
      <c r="AW299" s="13" t="s">
        <v>4</v>
      </c>
      <c r="AX299" s="13" t="s">
        <v>79</v>
      </c>
      <c r="AY299" s="244" t="s">
        <v>123</v>
      </c>
    </row>
    <row r="300" s="2" customFormat="1" ht="16.5" customHeight="1">
      <c r="A300" s="40"/>
      <c r="B300" s="41"/>
      <c r="C300" s="214" t="s">
        <v>404</v>
      </c>
      <c r="D300" s="214" t="s">
        <v>125</v>
      </c>
      <c r="E300" s="215" t="s">
        <v>450</v>
      </c>
      <c r="F300" s="216" t="s">
        <v>451</v>
      </c>
      <c r="G300" s="217" t="s">
        <v>205</v>
      </c>
      <c r="H300" s="218">
        <v>68.5</v>
      </c>
      <c r="I300" s="219"/>
      <c r="J300" s="220">
        <f>ROUND(I300*H300,2)</f>
        <v>0</v>
      </c>
      <c r="K300" s="216" t="s">
        <v>129</v>
      </c>
      <c r="L300" s="46"/>
      <c r="M300" s="221" t="s">
        <v>19</v>
      </c>
      <c r="N300" s="222" t="s">
        <v>43</v>
      </c>
      <c r="O300" s="86"/>
      <c r="P300" s="223">
        <f>O300*H300</f>
        <v>0</v>
      </c>
      <c r="Q300" s="223">
        <v>0.15540000000000001</v>
      </c>
      <c r="R300" s="223">
        <f>Q300*H300</f>
        <v>10.644900000000002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130</v>
      </c>
      <c r="AT300" s="225" t="s">
        <v>125</v>
      </c>
      <c r="AU300" s="225" t="s">
        <v>81</v>
      </c>
      <c r="AY300" s="19" t="s">
        <v>123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130</v>
      </c>
      <c r="BM300" s="225" t="s">
        <v>452</v>
      </c>
    </row>
    <row r="301" s="2" customFormat="1">
      <c r="A301" s="40"/>
      <c r="B301" s="41"/>
      <c r="C301" s="42"/>
      <c r="D301" s="227" t="s">
        <v>132</v>
      </c>
      <c r="E301" s="42"/>
      <c r="F301" s="228" t="s">
        <v>453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132</v>
      </c>
      <c r="AU301" s="19" t="s">
        <v>81</v>
      </c>
    </row>
    <row r="302" s="2" customFormat="1">
      <c r="A302" s="40"/>
      <c r="B302" s="41"/>
      <c r="C302" s="42"/>
      <c r="D302" s="232" t="s">
        <v>134</v>
      </c>
      <c r="E302" s="42"/>
      <c r="F302" s="233" t="s">
        <v>454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134</v>
      </c>
      <c r="AU302" s="19" t="s">
        <v>81</v>
      </c>
    </row>
    <row r="303" s="13" customFormat="1">
      <c r="A303" s="13"/>
      <c r="B303" s="234"/>
      <c r="C303" s="235"/>
      <c r="D303" s="227" t="s">
        <v>136</v>
      </c>
      <c r="E303" s="236" t="s">
        <v>19</v>
      </c>
      <c r="F303" s="237" t="s">
        <v>455</v>
      </c>
      <c r="G303" s="235"/>
      <c r="H303" s="238">
        <v>68.5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136</v>
      </c>
      <c r="AU303" s="244" t="s">
        <v>81</v>
      </c>
      <c r="AV303" s="13" t="s">
        <v>81</v>
      </c>
      <c r="AW303" s="13" t="s">
        <v>33</v>
      </c>
      <c r="AX303" s="13" t="s">
        <v>79</v>
      </c>
      <c r="AY303" s="244" t="s">
        <v>123</v>
      </c>
    </row>
    <row r="304" s="2" customFormat="1" ht="16.5" customHeight="1">
      <c r="A304" s="40"/>
      <c r="B304" s="41"/>
      <c r="C304" s="266" t="s">
        <v>456</v>
      </c>
      <c r="D304" s="266" t="s">
        <v>281</v>
      </c>
      <c r="E304" s="267" t="s">
        <v>457</v>
      </c>
      <c r="F304" s="268" t="s">
        <v>458</v>
      </c>
      <c r="G304" s="269" t="s">
        <v>205</v>
      </c>
      <c r="H304" s="270">
        <v>36</v>
      </c>
      <c r="I304" s="271"/>
      <c r="J304" s="272">
        <f>ROUND(I304*H304,2)</f>
        <v>0</v>
      </c>
      <c r="K304" s="268" t="s">
        <v>129</v>
      </c>
      <c r="L304" s="273"/>
      <c r="M304" s="274" t="s">
        <v>19</v>
      </c>
      <c r="N304" s="275" t="s">
        <v>43</v>
      </c>
      <c r="O304" s="86"/>
      <c r="P304" s="223">
        <f>O304*H304</f>
        <v>0</v>
      </c>
      <c r="Q304" s="223">
        <v>0.080000000000000002</v>
      </c>
      <c r="R304" s="223">
        <f>Q304*H304</f>
        <v>2.8799999999999999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187</v>
      </c>
      <c r="AT304" s="225" t="s">
        <v>281</v>
      </c>
      <c r="AU304" s="225" t="s">
        <v>81</v>
      </c>
      <c r="AY304" s="19" t="s">
        <v>123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130</v>
      </c>
      <c r="BM304" s="225" t="s">
        <v>459</v>
      </c>
    </row>
    <row r="305" s="2" customFormat="1">
      <c r="A305" s="40"/>
      <c r="B305" s="41"/>
      <c r="C305" s="42"/>
      <c r="D305" s="227" t="s">
        <v>132</v>
      </c>
      <c r="E305" s="42"/>
      <c r="F305" s="228" t="s">
        <v>458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132</v>
      </c>
      <c r="AU305" s="19" t="s">
        <v>81</v>
      </c>
    </row>
    <row r="306" s="13" customFormat="1">
      <c r="A306" s="13"/>
      <c r="B306" s="234"/>
      <c r="C306" s="235"/>
      <c r="D306" s="227" t="s">
        <v>136</v>
      </c>
      <c r="E306" s="236" t="s">
        <v>19</v>
      </c>
      <c r="F306" s="237" t="s">
        <v>460</v>
      </c>
      <c r="G306" s="235"/>
      <c r="H306" s="238">
        <v>36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136</v>
      </c>
      <c r="AU306" s="244" t="s">
        <v>81</v>
      </c>
      <c r="AV306" s="13" t="s">
        <v>81</v>
      </c>
      <c r="AW306" s="13" t="s">
        <v>33</v>
      </c>
      <c r="AX306" s="13" t="s">
        <v>79</v>
      </c>
      <c r="AY306" s="244" t="s">
        <v>123</v>
      </c>
    </row>
    <row r="307" s="2" customFormat="1" ht="16.5" customHeight="1">
      <c r="A307" s="40"/>
      <c r="B307" s="41"/>
      <c r="C307" s="266" t="s">
        <v>461</v>
      </c>
      <c r="D307" s="266" t="s">
        <v>281</v>
      </c>
      <c r="E307" s="267" t="s">
        <v>462</v>
      </c>
      <c r="F307" s="268" t="s">
        <v>463</v>
      </c>
      <c r="G307" s="269" t="s">
        <v>205</v>
      </c>
      <c r="H307" s="270">
        <v>28</v>
      </c>
      <c r="I307" s="271"/>
      <c r="J307" s="272">
        <f>ROUND(I307*H307,2)</f>
        <v>0</v>
      </c>
      <c r="K307" s="268" t="s">
        <v>129</v>
      </c>
      <c r="L307" s="273"/>
      <c r="M307" s="274" t="s">
        <v>19</v>
      </c>
      <c r="N307" s="275" t="s">
        <v>43</v>
      </c>
      <c r="O307" s="86"/>
      <c r="P307" s="223">
        <f>O307*H307</f>
        <v>0</v>
      </c>
      <c r="Q307" s="223">
        <v>0.048300000000000003</v>
      </c>
      <c r="R307" s="223">
        <f>Q307*H307</f>
        <v>1.3524000000000001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187</v>
      </c>
      <c r="AT307" s="225" t="s">
        <v>281</v>
      </c>
      <c r="AU307" s="225" t="s">
        <v>81</v>
      </c>
      <c r="AY307" s="19" t="s">
        <v>123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130</v>
      </c>
      <c r="BM307" s="225" t="s">
        <v>464</v>
      </c>
    </row>
    <row r="308" s="2" customFormat="1">
      <c r="A308" s="40"/>
      <c r="B308" s="41"/>
      <c r="C308" s="42"/>
      <c r="D308" s="227" t="s">
        <v>132</v>
      </c>
      <c r="E308" s="42"/>
      <c r="F308" s="228" t="s">
        <v>463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132</v>
      </c>
      <c r="AU308" s="19" t="s">
        <v>81</v>
      </c>
    </row>
    <row r="309" s="13" customFormat="1">
      <c r="A309" s="13"/>
      <c r="B309" s="234"/>
      <c r="C309" s="235"/>
      <c r="D309" s="227" t="s">
        <v>136</v>
      </c>
      <c r="E309" s="236" t="s">
        <v>19</v>
      </c>
      <c r="F309" s="237" t="s">
        <v>465</v>
      </c>
      <c r="G309" s="235"/>
      <c r="H309" s="238">
        <v>28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136</v>
      </c>
      <c r="AU309" s="244" t="s">
        <v>81</v>
      </c>
      <c r="AV309" s="13" t="s">
        <v>81</v>
      </c>
      <c r="AW309" s="13" t="s">
        <v>33</v>
      </c>
      <c r="AX309" s="13" t="s">
        <v>79</v>
      </c>
      <c r="AY309" s="244" t="s">
        <v>123</v>
      </c>
    </row>
    <row r="310" s="2" customFormat="1" ht="16.5" customHeight="1">
      <c r="A310" s="40"/>
      <c r="B310" s="41"/>
      <c r="C310" s="266" t="s">
        <v>466</v>
      </c>
      <c r="D310" s="266" t="s">
        <v>281</v>
      </c>
      <c r="E310" s="267" t="s">
        <v>467</v>
      </c>
      <c r="F310" s="268" t="s">
        <v>468</v>
      </c>
      <c r="G310" s="269" t="s">
        <v>205</v>
      </c>
      <c r="H310" s="270">
        <v>6</v>
      </c>
      <c r="I310" s="271"/>
      <c r="J310" s="272">
        <f>ROUND(I310*H310,2)</f>
        <v>0</v>
      </c>
      <c r="K310" s="268" t="s">
        <v>129</v>
      </c>
      <c r="L310" s="273"/>
      <c r="M310" s="274" t="s">
        <v>19</v>
      </c>
      <c r="N310" s="275" t="s">
        <v>43</v>
      </c>
      <c r="O310" s="86"/>
      <c r="P310" s="223">
        <f>O310*H310</f>
        <v>0</v>
      </c>
      <c r="Q310" s="223">
        <v>0.085999999999999993</v>
      </c>
      <c r="R310" s="223">
        <f>Q310*H310</f>
        <v>0.51600000000000001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187</v>
      </c>
      <c r="AT310" s="225" t="s">
        <v>281</v>
      </c>
      <c r="AU310" s="225" t="s">
        <v>81</v>
      </c>
      <c r="AY310" s="19" t="s">
        <v>123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79</v>
      </c>
      <c r="BK310" s="226">
        <f>ROUND(I310*H310,2)</f>
        <v>0</v>
      </c>
      <c r="BL310" s="19" t="s">
        <v>130</v>
      </c>
      <c r="BM310" s="225" t="s">
        <v>469</v>
      </c>
    </row>
    <row r="311" s="2" customFormat="1">
      <c r="A311" s="40"/>
      <c r="B311" s="41"/>
      <c r="C311" s="42"/>
      <c r="D311" s="227" t="s">
        <v>132</v>
      </c>
      <c r="E311" s="42"/>
      <c r="F311" s="228" t="s">
        <v>468</v>
      </c>
      <c r="G311" s="42"/>
      <c r="H311" s="42"/>
      <c r="I311" s="229"/>
      <c r="J311" s="42"/>
      <c r="K311" s="42"/>
      <c r="L311" s="46"/>
      <c r="M311" s="230"/>
      <c r="N311" s="231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132</v>
      </c>
      <c r="AU311" s="19" t="s">
        <v>81</v>
      </c>
    </row>
    <row r="312" s="13" customFormat="1">
      <c r="A312" s="13"/>
      <c r="B312" s="234"/>
      <c r="C312" s="235"/>
      <c r="D312" s="227" t="s">
        <v>136</v>
      </c>
      <c r="E312" s="236" t="s">
        <v>19</v>
      </c>
      <c r="F312" s="237" t="s">
        <v>470</v>
      </c>
      <c r="G312" s="235"/>
      <c r="H312" s="238">
        <v>3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136</v>
      </c>
      <c r="AU312" s="244" t="s">
        <v>81</v>
      </c>
      <c r="AV312" s="13" t="s">
        <v>81</v>
      </c>
      <c r="AW312" s="13" t="s">
        <v>33</v>
      </c>
      <c r="AX312" s="13" t="s">
        <v>72</v>
      </c>
      <c r="AY312" s="244" t="s">
        <v>123</v>
      </c>
    </row>
    <row r="313" s="13" customFormat="1">
      <c r="A313" s="13"/>
      <c r="B313" s="234"/>
      <c r="C313" s="235"/>
      <c r="D313" s="227" t="s">
        <v>136</v>
      </c>
      <c r="E313" s="236" t="s">
        <v>19</v>
      </c>
      <c r="F313" s="237" t="s">
        <v>471</v>
      </c>
      <c r="G313" s="235"/>
      <c r="H313" s="238">
        <v>3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136</v>
      </c>
      <c r="AU313" s="244" t="s">
        <v>81</v>
      </c>
      <c r="AV313" s="13" t="s">
        <v>81</v>
      </c>
      <c r="AW313" s="13" t="s">
        <v>33</v>
      </c>
      <c r="AX313" s="13" t="s">
        <v>72</v>
      </c>
      <c r="AY313" s="244" t="s">
        <v>123</v>
      </c>
    </row>
    <row r="314" s="14" customFormat="1">
      <c r="A314" s="14"/>
      <c r="B314" s="245"/>
      <c r="C314" s="246"/>
      <c r="D314" s="227" t="s">
        <v>136</v>
      </c>
      <c r="E314" s="247" t="s">
        <v>19</v>
      </c>
      <c r="F314" s="248" t="s">
        <v>140</v>
      </c>
      <c r="G314" s="246"/>
      <c r="H314" s="249">
        <v>6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136</v>
      </c>
      <c r="AU314" s="255" t="s">
        <v>81</v>
      </c>
      <c r="AV314" s="14" t="s">
        <v>130</v>
      </c>
      <c r="AW314" s="14" t="s">
        <v>33</v>
      </c>
      <c r="AX314" s="14" t="s">
        <v>79</v>
      </c>
      <c r="AY314" s="255" t="s">
        <v>123</v>
      </c>
    </row>
    <row r="315" s="2" customFormat="1" ht="16.5" customHeight="1">
      <c r="A315" s="40"/>
      <c r="B315" s="41"/>
      <c r="C315" s="214" t="s">
        <v>472</v>
      </c>
      <c r="D315" s="214" t="s">
        <v>125</v>
      </c>
      <c r="E315" s="215" t="s">
        <v>473</v>
      </c>
      <c r="F315" s="216" t="s">
        <v>474</v>
      </c>
      <c r="G315" s="217" t="s">
        <v>205</v>
      </c>
      <c r="H315" s="218">
        <v>270</v>
      </c>
      <c r="I315" s="219"/>
      <c r="J315" s="220">
        <f>ROUND(I315*H315,2)</f>
        <v>0</v>
      </c>
      <c r="K315" s="216" t="s">
        <v>129</v>
      </c>
      <c r="L315" s="46"/>
      <c r="M315" s="221" t="s">
        <v>19</v>
      </c>
      <c r="N315" s="222" t="s">
        <v>43</v>
      </c>
      <c r="O315" s="86"/>
      <c r="P315" s="223">
        <f>O315*H315</f>
        <v>0</v>
      </c>
      <c r="Q315" s="223">
        <v>0.1295</v>
      </c>
      <c r="R315" s="223">
        <f>Q315*H315</f>
        <v>34.965000000000003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130</v>
      </c>
      <c r="AT315" s="225" t="s">
        <v>125</v>
      </c>
      <c r="AU315" s="225" t="s">
        <v>81</v>
      </c>
      <c r="AY315" s="19" t="s">
        <v>123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130</v>
      </c>
      <c r="BM315" s="225" t="s">
        <v>475</v>
      </c>
    </row>
    <row r="316" s="2" customFormat="1">
      <c r="A316" s="40"/>
      <c r="B316" s="41"/>
      <c r="C316" s="42"/>
      <c r="D316" s="227" t="s">
        <v>132</v>
      </c>
      <c r="E316" s="42"/>
      <c r="F316" s="228" t="s">
        <v>476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132</v>
      </c>
      <c r="AU316" s="19" t="s">
        <v>81</v>
      </c>
    </row>
    <row r="317" s="2" customFormat="1">
      <c r="A317" s="40"/>
      <c r="B317" s="41"/>
      <c r="C317" s="42"/>
      <c r="D317" s="232" t="s">
        <v>134</v>
      </c>
      <c r="E317" s="42"/>
      <c r="F317" s="233" t="s">
        <v>477</v>
      </c>
      <c r="G317" s="42"/>
      <c r="H317" s="42"/>
      <c r="I317" s="229"/>
      <c r="J317" s="42"/>
      <c r="K317" s="42"/>
      <c r="L317" s="46"/>
      <c r="M317" s="230"/>
      <c r="N317" s="231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134</v>
      </c>
      <c r="AU317" s="19" t="s">
        <v>81</v>
      </c>
    </row>
    <row r="318" s="2" customFormat="1" ht="16.5" customHeight="1">
      <c r="A318" s="40"/>
      <c r="B318" s="41"/>
      <c r="C318" s="266" t="s">
        <v>478</v>
      </c>
      <c r="D318" s="266" t="s">
        <v>281</v>
      </c>
      <c r="E318" s="267" t="s">
        <v>479</v>
      </c>
      <c r="F318" s="268" t="s">
        <v>480</v>
      </c>
      <c r="G318" s="269" t="s">
        <v>205</v>
      </c>
      <c r="H318" s="270">
        <v>276</v>
      </c>
      <c r="I318" s="271"/>
      <c r="J318" s="272">
        <f>ROUND(I318*H318,2)</f>
        <v>0</v>
      </c>
      <c r="K318" s="268" t="s">
        <v>129</v>
      </c>
      <c r="L318" s="273"/>
      <c r="M318" s="274" t="s">
        <v>19</v>
      </c>
      <c r="N318" s="275" t="s">
        <v>43</v>
      </c>
      <c r="O318" s="86"/>
      <c r="P318" s="223">
        <f>O318*H318</f>
        <v>0</v>
      </c>
      <c r="Q318" s="223">
        <v>0.056120000000000003</v>
      </c>
      <c r="R318" s="223">
        <f>Q318*H318</f>
        <v>15.489120000000002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187</v>
      </c>
      <c r="AT318" s="225" t="s">
        <v>281</v>
      </c>
      <c r="AU318" s="225" t="s">
        <v>81</v>
      </c>
      <c r="AY318" s="19" t="s">
        <v>123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79</v>
      </c>
      <c r="BK318" s="226">
        <f>ROUND(I318*H318,2)</f>
        <v>0</v>
      </c>
      <c r="BL318" s="19" t="s">
        <v>130</v>
      </c>
      <c r="BM318" s="225" t="s">
        <v>481</v>
      </c>
    </row>
    <row r="319" s="2" customFormat="1">
      <c r="A319" s="40"/>
      <c r="B319" s="41"/>
      <c r="C319" s="42"/>
      <c r="D319" s="227" t="s">
        <v>132</v>
      </c>
      <c r="E319" s="42"/>
      <c r="F319" s="228" t="s">
        <v>480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132</v>
      </c>
      <c r="AU319" s="19" t="s">
        <v>81</v>
      </c>
    </row>
    <row r="320" s="13" customFormat="1">
      <c r="A320" s="13"/>
      <c r="B320" s="234"/>
      <c r="C320" s="235"/>
      <c r="D320" s="227" t="s">
        <v>136</v>
      </c>
      <c r="E320" s="236" t="s">
        <v>19</v>
      </c>
      <c r="F320" s="237" t="s">
        <v>482</v>
      </c>
      <c r="G320" s="235"/>
      <c r="H320" s="238">
        <v>276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136</v>
      </c>
      <c r="AU320" s="244" t="s">
        <v>81</v>
      </c>
      <c r="AV320" s="13" t="s">
        <v>81</v>
      </c>
      <c r="AW320" s="13" t="s">
        <v>33</v>
      </c>
      <c r="AX320" s="13" t="s">
        <v>79</v>
      </c>
      <c r="AY320" s="244" t="s">
        <v>123</v>
      </c>
    </row>
    <row r="321" s="2" customFormat="1" ht="16.5" customHeight="1">
      <c r="A321" s="40"/>
      <c r="B321" s="41"/>
      <c r="C321" s="214" t="s">
        <v>483</v>
      </c>
      <c r="D321" s="214" t="s">
        <v>125</v>
      </c>
      <c r="E321" s="215" t="s">
        <v>484</v>
      </c>
      <c r="F321" s="216" t="s">
        <v>485</v>
      </c>
      <c r="G321" s="217" t="s">
        <v>205</v>
      </c>
      <c r="H321" s="218">
        <v>68.200000000000003</v>
      </c>
      <c r="I321" s="219"/>
      <c r="J321" s="220">
        <f>ROUND(I321*H321,2)</f>
        <v>0</v>
      </c>
      <c r="K321" s="216" t="s">
        <v>129</v>
      </c>
      <c r="L321" s="46"/>
      <c r="M321" s="221" t="s">
        <v>19</v>
      </c>
      <c r="N321" s="222" t="s">
        <v>43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130</v>
      </c>
      <c r="AT321" s="225" t="s">
        <v>125</v>
      </c>
      <c r="AU321" s="225" t="s">
        <v>81</v>
      </c>
      <c r="AY321" s="19" t="s">
        <v>123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130</v>
      </c>
      <c r="BM321" s="225" t="s">
        <v>486</v>
      </c>
    </row>
    <row r="322" s="2" customFormat="1">
      <c r="A322" s="40"/>
      <c r="B322" s="41"/>
      <c r="C322" s="42"/>
      <c r="D322" s="227" t="s">
        <v>132</v>
      </c>
      <c r="E322" s="42"/>
      <c r="F322" s="228" t="s">
        <v>487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132</v>
      </c>
      <c r="AU322" s="19" t="s">
        <v>81</v>
      </c>
    </row>
    <row r="323" s="2" customFormat="1">
      <c r="A323" s="40"/>
      <c r="B323" s="41"/>
      <c r="C323" s="42"/>
      <c r="D323" s="232" t="s">
        <v>134</v>
      </c>
      <c r="E323" s="42"/>
      <c r="F323" s="233" t="s">
        <v>488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134</v>
      </c>
      <c r="AU323" s="19" t="s">
        <v>81</v>
      </c>
    </row>
    <row r="324" s="13" customFormat="1">
      <c r="A324" s="13"/>
      <c r="B324" s="234"/>
      <c r="C324" s="235"/>
      <c r="D324" s="227" t="s">
        <v>136</v>
      </c>
      <c r="E324" s="236" t="s">
        <v>19</v>
      </c>
      <c r="F324" s="237" t="s">
        <v>425</v>
      </c>
      <c r="G324" s="235"/>
      <c r="H324" s="238">
        <v>68.200000000000003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136</v>
      </c>
      <c r="AU324" s="244" t="s">
        <v>81</v>
      </c>
      <c r="AV324" s="13" t="s">
        <v>81</v>
      </c>
      <c r="AW324" s="13" t="s">
        <v>33</v>
      </c>
      <c r="AX324" s="13" t="s">
        <v>79</v>
      </c>
      <c r="AY324" s="244" t="s">
        <v>123</v>
      </c>
    </row>
    <row r="325" s="2" customFormat="1" ht="16.5" customHeight="1">
      <c r="A325" s="40"/>
      <c r="B325" s="41"/>
      <c r="C325" s="214" t="s">
        <v>489</v>
      </c>
      <c r="D325" s="214" t="s">
        <v>125</v>
      </c>
      <c r="E325" s="215" t="s">
        <v>490</v>
      </c>
      <c r="F325" s="216" t="s">
        <v>491</v>
      </c>
      <c r="G325" s="217" t="s">
        <v>205</v>
      </c>
      <c r="H325" s="218">
        <v>6</v>
      </c>
      <c r="I325" s="219"/>
      <c r="J325" s="220">
        <f>ROUND(I325*H325,2)</f>
        <v>0</v>
      </c>
      <c r="K325" s="216" t="s">
        <v>129</v>
      </c>
      <c r="L325" s="46"/>
      <c r="M325" s="221" t="s">
        <v>19</v>
      </c>
      <c r="N325" s="222" t="s">
        <v>43</v>
      </c>
      <c r="O325" s="86"/>
      <c r="P325" s="223">
        <f>O325*H325</f>
        <v>0</v>
      </c>
      <c r="Q325" s="223">
        <v>2.0000000000000002E-05</v>
      </c>
      <c r="R325" s="223">
        <f>Q325*H325</f>
        <v>0.00012000000000000002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130</v>
      </c>
      <c r="AT325" s="225" t="s">
        <v>125</v>
      </c>
      <c r="AU325" s="225" t="s">
        <v>81</v>
      </c>
      <c r="AY325" s="19" t="s">
        <v>123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130</v>
      </c>
      <c r="BM325" s="225" t="s">
        <v>492</v>
      </c>
    </row>
    <row r="326" s="2" customFormat="1">
      <c r="A326" s="40"/>
      <c r="B326" s="41"/>
      <c r="C326" s="42"/>
      <c r="D326" s="227" t="s">
        <v>132</v>
      </c>
      <c r="E326" s="42"/>
      <c r="F326" s="228" t="s">
        <v>493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132</v>
      </c>
      <c r="AU326" s="19" t="s">
        <v>81</v>
      </c>
    </row>
    <row r="327" s="2" customFormat="1">
      <c r="A327" s="40"/>
      <c r="B327" s="41"/>
      <c r="C327" s="42"/>
      <c r="D327" s="232" t="s">
        <v>134</v>
      </c>
      <c r="E327" s="42"/>
      <c r="F327" s="233" t="s">
        <v>494</v>
      </c>
      <c r="G327" s="42"/>
      <c r="H327" s="42"/>
      <c r="I327" s="229"/>
      <c r="J327" s="42"/>
      <c r="K327" s="42"/>
      <c r="L327" s="46"/>
      <c r="M327" s="230"/>
      <c r="N327" s="231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134</v>
      </c>
      <c r="AU327" s="19" t="s">
        <v>81</v>
      </c>
    </row>
    <row r="328" s="13" customFormat="1">
      <c r="A328" s="13"/>
      <c r="B328" s="234"/>
      <c r="C328" s="235"/>
      <c r="D328" s="227" t="s">
        <v>136</v>
      </c>
      <c r="E328" s="236" t="s">
        <v>19</v>
      </c>
      <c r="F328" s="237" t="s">
        <v>495</v>
      </c>
      <c r="G328" s="235"/>
      <c r="H328" s="238">
        <v>6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136</v>
      </c>
      <c r="AU328" s="244" t="s">
        <v>81</v>
      </c>
      <c r="AV328" s="13" t="s">
        <v>81</v>
      </c>
      <c r="AW328" s="13" t="s">
        <v>33</v>
      </c>
      <c r="AX328" s="13" t="s">
        <v>79</v>
      </c>
      <c r="AY328" s="244" t="s">
        <v>123</v>
      </c>
    </row>
    <row r="329" s="2" customFormat="1" ht="16.5" customHeight="1">
      <c r="A329" s="40"/>
      <c r="B329" s="41"/>
      <c r="C329" s="214" t="s">
        <v>496</v>
      </c>
      <c r="D329" s="214" t="s">
        <v>125</v>
      </c>
      <c r="E329" s="215" t="s">
        <v>497</v>
      </c>
      <c r="F329" s="216" t="s">
        <v>498</v>
      </c>
      <c r="G329" s="217" t="s">
        <v>205</v>
      </c>
      <c r="H329" s="218">
        <v>20</v>
      </c>
      <c r="I329" s="219"/>
      <c r="J329" s="220">
        <f>ROUND(I329*H329,2)</f>
        <v>0</v>
      </c>
      <c r="K329" s="216" t="s">
        <v>129</v>
      </c>
      <c r="L329" s="46"/>
      <c r="M329" s="221" t="s">
        <v>19</v>
      </c>
      <c r="N329" s="222" t="s">
        <v>43</v>
      </c>
      <c r="O329" s="86"/>
      <c r="P329" s="223">
        <f>O329*H329</f>
        <v>0</v>
      </c>
      <c r="Q329" s="223">
        <v>0.29221000000000003</v>
      </c>
      <c r="R329" s="223">
        <f>Q329*H329</f>
        <v>5.8442000000000007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130</v>
      </c>
      <c r="AT329" s="225" t="s">
        <v>125</v>
      </c>
      <c r="AU329" s="225" t="s">
        <v>81</v>
      </c>
      <c r="AY329" s="19" t="s">
        <v>123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79</v>
      </c>
      <c r="BK329" s="226">
        <f>ROUND(I329*H329,2)</f>
        <v>0</v>
      </c>
      <c r="BL329" s="19" t="s">
        <v>130</v>
      </c>
      <c r="BM329" s="225" t="s">
        <v>499</v>
      </c>
    </row>
    <row r="330" s="2" customFormat="1">
      <c r="A330" s="40"/>
      <c r="B330" s="41"/>
      <c r="C330" s="42"/>
      <c r="D330" s="227" t="s">
        <v>132</v>
      </c>
      <c r="E330" s="42"/>
      <c r="F330" s="228" t="s">
        <v>500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132</v>
      </c>
      <c r="AU330" s="19" t="s">
        <v>81</v>
      </c>
    </row>
    <row r="331" s="2" customFormat="1">
      <c r="A331" s="40"/>
      <c r="B331" s="41"/>
      <c r="C331" s="42"/>
      <c r="D331" s="232" t="s">
        <v>134</v>
      </c>
      <c r="E331" s="42"/>
      <c r="F331" s="233" t="s">
        <v>501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134</v>
      </c>
      <c r="AU331" s="19" t="s">
        <v>81</v>
      </c>
    </row>
    <row r="332" s="13" customFormat="1">
      <c r="A332" s="13"/>
      <c r="B332" s="234"/>
      <c r="C332" s="235"/>
      <c r="D332" s="227" t="s">
        <v>136</v>
      </c>
      <c r="E332" s="236" t="s">
        <v>19</v>
      </c>
      <c r="F332" s="237" t="s">
        <v>502</v>
      </c>
      <c r="G332" s="235"/>
      <c r="H332" s="238">
        <v>20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136</v>
      </c>
      <c r="AU332" s="244" t="s">
        <v>81</v>
      </c>
      <c r="AV332" s="13" t="s">
        <v>81</v>
      </c>
      <c r="AW332" s="13" t="s">
        <v>33</v>
      </c>
      <c r="AX332" s="13" t="s">
        <v>79</v>
      </c>
      <c r="AY332" s="244" t="s">
        <v>123</v>
      </c>
    </row>
    <row r="333" s="2" customFormat="1" ht="16.5" customHeight="1">
      <c r="A333" s="40"/>
      <c r="B333" s="41"/>
      <c r="C333" s="266" t="s">
        <v>503</v>
      </c>
      <c r="D333" s="266" t="s">
        <v>281</v>
      </c>
      <c r="E333" s="267" t="s">
        <v>504</v>
      </c>
      <c r="F333" s="268" t="s">
        <v>505</v>
      </c>
      <c r="G333" s="269" t="s">
        <v>205</v>
      </c>
      <c r="H333" s="270">
        <v>20</v>
      </c>
      <c r="I333" s="271"/>
      <c r="J333" s="272">
        <f>ROUND(I333*H333,2)</f>
        <v>0</v>
      </c>
      <c r="K333" s="268" t="s">
        <v>129</v>
      </c>
      <c r="L333" s="273"/>
      <c r="M333" s="274" t="s">
        <v>19</v>
      </c>
      <c r="N333" s="275" t="s">
        <v>43</v>
      </c>
      <c r="O333" s="86"/>
      <c r="P333" s="223">
        <f>O333*H333</f>
        <v>0</v>
      </c>
      <c r="Q333" s="223">
        <v>0.015599999999999999</v>
      </c>
      <c r="R333" s="223">
        <f>Q333*H333</f>
        <v>0.312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187</v>
      </c>
      <c r="AT333" s="225" t="s">
        <v>281</v>
      </c>
      <c r="AU333" s="225" t="s">
        <v>81</v>
      </c>
      <c r="AY333" s="19" t="s">
        <v>123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79</v>
      </c>
      <c r="BK333" s="226">
        <f>ROUND(I333*H333,2)</f>
        <v>0</v>
      </c>
      <c r="BL333" s="19" t="s">
        <v>130</v>
      </c>
      <c r="BM333" s="225" t="s">
        <v>506</v>
      </c>
    </row>
    <row r="334" s="2" customFormat="1">
      <c r="A334" s="40"/>
      <c r="B334" s="41"/>
      <c r="C334" s="42"/>
      <c r="D334" s="227" t="s">
        <v>132</v>
      </c>
      <c r="E334" s="42"/>
      <c r="F334" s="228" t="s">
        <v>505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132</v>
      </c>
      <c r="AU334" s="19" t="s">
        <v>81</v>
      </c>
    </row>
    <row r="335" s="2" customFormat="1" ht="16.5" customHeight="1">
      <c r="A335" s="40"/>
      <c r="B335" s="41"/>
      <c r="C335" s="266" t="s">
        <v>507</v>
      </c>
      <c r="D335" s="266" t="s">
        <v>281</v>
      </c>
      <c r="E335" s="267" t="s">
        <v>508</v>
      </c>
      <c r="F335" s="268" t="s">
        <v>509</v>
      </c>
      <c r="G335" s="269" t="s">
        <v>205</v>
      </c>
      <c r="H335" s="270">
        <v>20</v>
      </c>
      <c r="I335" s="271"/>
      <c r="J335" s="272">
        <f>ROUND(I335*H335,2)</f>
        <v>0</v>
      </c>
      <c r="K335" s="268" t="s">
        <v>129</v>
      </c>
      <c r="L335" s="273"/>
      <c r="M335" s="274" t="s">
        <v>19</v>
      </c>
      <c r="N335" s="275" t="s">
        <v>43</v>
      </c>
      <c r="O335" s="86"/>
      <c r="P335" s="223">
        <f>O335*H335</f>
        <v>0</v>
      </c>
      <c r="Q335" s="223">
        <v>0.0106</v>
      </c>
      <c r="R335" s="223">
        <f>Q335*H335</f>
        <v>0.21199999999999999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187</v>
      </c>
      <c r="AT335" s="225" t="s">
        <v>281</v>
      </c>
      <c r="AU335" s="225" t="s">
        <v>81</v>
      </c>
      <c r="AY335" s="19" t="s">
        <v>123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130</v>
      </c>
      <c r="BM335" s="225" t="s">
        <v>510</v>
      </c>
    </row>
    <row r="336" s="2" customFormat="1">
      <c r="A336" s="40"/>
      <c r="B336" s="41"/>
      <c r="C336" s="42"/>
      <c r="D336" s="227" t="s">
        <v>132</v>
      </c>
      <c r="E336" s="42"/>
      <c r="F336" s="228" t="s">
        <v>509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132</v>
      </c>
      <c r="AU336" s="19" t="s">
        <v>81</v>
      </c>
    </row>
    <row r="337" s="2" customFormat="1" ht="16.5" customHeight="1">
      <c r="A337" s="40"/>
      <c r="B337" s="41"/>
      <c r="C337" s="266" t="s">
        <v>511</v>
      </c>
      <c r="D337" s="266" t="s">
        <v>281</v>
      </c>
      <c r="E337" s="267" t="s">
        <v>512</v>
      </c>
      <c r="F337" s="268" t="s">
        <v>513</v>
      </c>
      <c r="G337" s="269" t="s">
        <v>310</v>
      </c>
      <c r="H337" s="270">
        <v>10</v>
      </c>
      <c r="I337" s="271"/>
      <c r="J337" s="272">
        <f>ROUND(I337*H337,2)</f>
        <v>0</v>
      </c>
      <c r="K337" s="268" t="s">
        <v>129</v>
      </c>
      <c r="L337" s="273"/>
      <c r="M337" s="274" t="s">
        <v>19</v>
      </c>
      <c r="N337" s="275" t="s">
        <v>43</v>
      </c>
      <c r="O337" s="86"/>
      <c r="P337" s="223">
        <f>O337*H337</f>
        <v>0</v>
      </c>
      <c r="Q337" s="223">
        <v>0.0013500000000000001</v>
      </c>
      <c r="R337" s="223">
        <f>Q337*H337</f>
        <v>0.013500000000000002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187</v>
      </c>
      <c r="AT337" s="225" t="s">
        <v>281</v>
      </c>
      <c r="AU337" s="225" t="s">
        <v>81</v>
      </c>
      <c r="AY337" s="19" t="s">
        <v>123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130</v>
      </c>
      <c r="BM337" s="225" t="s">
        <v>514</v>
      </c>
    </row>
    <row r="338" s="2" customFormat="1">
      <c r="A338" s="40"/>
      <c r="B338" s="41"/>
      <c r="C338" s="42"/>
      <c r="D338" s="227" t="s">
        <v>132</v>
      </c>
      <c r="E338" s="42"/>
      <c r="F338" s="228" t="s">
        <v>513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132</v>
      </c>
      <c r="AU338" s="19" t="s">
        <v>81</v>
      </c>
    </row>
    <row r="339" s="2" customFormat="1" ht="16.5" customHeight="1">
      <c r="A339" s="40"/>
      <c r="B339" s="41"/>
      <c r="C339" s="214" t="s">
        <v>515</v>
      </c>
      <c r="D339" s="214" t="s">
        <v>125</v>
      </c>
      <c r="E339" s="215" t="s">
        <v>516</v>
      </c>
      <c r="F339" s="216" t="s">
        <v>517</v>
      </c>
      <c r="G339" s="217" t="s">
        <v>128</v>
      </c>
      <c r="H339" s="218">
        <v>10.300000000000001</v>
      </c>
      <c r="I339" s="219"/>
      <c r="J339" s="220">
        <f>ROUND(I339*H339,2)</f>
        <v>0</v>
      </c>
      <c r="K339" s="216" t="s">
        <v>129</v>
      </c>
      <c r="L339" s="46"/>
      <c r="M339" s="221" t="s">
        <v>19</v>
      </c>
      <c r="N339" s="222" t="s">
        <v>43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130</v>
      </c>
      <c r="AT339" s="225" t="s">
        <v>125</v>
      </c>
      <c r="AU339" s="225" t="s">
        <v>81</v>
      </c>
      <c r="AY339" s="19" t="s">
        <v>123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79</v>
      </c>
      <c r="BK339" s="226">
        <f>ROUND(I339*H339,2)</f>
        <v>0</v>
      </c>
      <c r="BL339" s="19" t="s">
        <v>130</v>
      </c>
      <c r="BM339" s="225" t="s">
        <v>518</v>
      </c>
    </row>
    <row r="340" s="2" customFormat="1">
      <c r="A340" s="40"/>
      <c r="B340" s="41"/>
      <c r="C340" s="42"/>
      <c r="D340" s="227" t="s">
        <v>132</v>
      </c>
      <c r="E340" s="42"/>
      <c r="F340" s="228" t="s">
        <v>519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132</v>
      </c>
      <c r="AU340" s="19" t="s">
        <v>81</v>
      </c>
    </row>
    <row r="341" s="2" customFormat="1">
      <c r="A341" s="40"/>
      <c r="B341" s="41"/>
      <c r="C341" s="42"/>
      <c r="D341" s="232" t="s">
        <v>134</v>
      </c>
      <c r="E341" s="42"/>
      <c r="F341" s="233" t="s">
        <v>520</v>
      </c>
      <c r="G341" s="42"/>
      <c r="H341" s="42"/>
      <c r="I341" s="229"/>
      <c r="J341" s="42"/>
      <c r="K341" s="42"/>
      <c r="L341" s="46"/>
      <c r="M341" s="230"/>
      <c r="N341" s="231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134</v>
      </c>
      <c r="AU341" s="19" t="s">
        <v>81</v>
      </c>
    </row>
    <row r="342" s="13" customFormat="1">
      <c r="A342" s="13"/>
      <c r="B342" s="234"/>
      <c r="C342" s="235"/>
      <c r="D342" s="227" t="s">
        <v>136</v>
      </c>
      <c r="E342" s="236" t="s">
        <v>19</v>
      </c>
      <c r="F342" s="237" t="s">
        <v>418</v>
      </c>
      <c r="G342" s="235"/>
      <c r="H342" s="238">
        <v>10.300000000000001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136</v>
      </c>
      <c r="AU342" s="244" t="s">
        <v>81</v>
      </c>
      <c r="AV342" s="13" t="s">
        <v>81</v>
      </c>
      <c r="AW342" s="13" t="s">
        <v>33</v>
      </c>
      <c r="AX342" s="13" t="s">
        <v>79</v>
      </c>
      <c r="AY342" s="244" t="s">
        <v>123</v>
      </c>
    </row>
    <row r="343" s="2" customFormat="1" ht="16.5" customHeight="1">
      <c r="A343" s="40"/>
      <c r="B343" s="41"/>
      <c r="C343" s="214" t="s">
        <v>521</v>
      </c>
      <c r="D343" s="214" t="s">
        <v>125</v>
      </c>
      <c r="E343" s="215" t="s">
        <v>522</v>
      </c>
      <c r="F343" s="216" t="s">
        <v>523</v>
      </c>
      <c r="G343" s="217" t="s">
        <v>128</v>
      </c>
      <c r="H343" s="218">
        <v>22.5</v>
      </c>
      <c r="I343" s="219"/>
      <c r="J343" s="220">
        <f>ROUND(I343*H343,2)</f>
        <v>0</v>
      </c>
      <c r="K343" s="216" t="s">
        <v>129</v>
      </c>
      <c r="L343" s="46"/>
      <c r="M343" s="221" t="s">
        <v>19</v>
      </c>
      <c r="N343" s="222" t="s">
        <v>43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130</v>
      </c>
      <c r="AT343" s="225" t="s">
        <v>125</v>
      </c>
      <c r="AU343" s="225" t="s">
        <v>81</v>
      </c>
      <c r="AY343" s="19" t="s">
        <v>123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79</v>
      </c>
      <c r="BK343" s="226">
        <f>ROUND(I343*H343,2)</f>
        <v>0</v>
      </c>
      <c r="BL343" s="19" t="s">
        <v>130</v>
      </c>
      <c r="BM343" s="225" t="s">
        <v>524</v>
      </c>
    </row>
    <row r="344" s="2" customFormat="1">
      <c r="A344" s="40"/>
      <c r="B344" s="41"/>
      <c r="C344" s="42"/>
      <c r="D344" s="227" t="s">
        <v>132</v>
      </c>
      <c r="E344" s="42"/>
      <c r="F344" s="228" t="s">
        <v>525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132</v>
      </c>
      <c r="AU344" s="19" t="s">
        <v>81</v>
      </c>
    </row>
    <row r="345" s="2" customFormat="1">
      <c r="A345" s="40"/>
      <c r="B345" s="41"/>
      <c r="C345" s="42"/>
      <c r="D345" s="232" t="s">
        <v>134</v>
      </c>
      <c r="E345" s="42"/>
      <c r="F345" s="233" t="s">
        <v>526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134</v>
      </c>
      <c r="AU345" s="19" t="s">
        <v>81</v>
      </c>
    </row>
    <row r="346" s="13" customFormat="1">
      <c r="A346" s="13"/>
      <c r="B346" s="234"/>
      <c r="C346" s="235"/>
      <c r="D346" s="227" t="s">
        <v>136</v>
      </c>
      <c r="E346" s="236" t="s">
        <v>19</v>
      </c>
      <c r="F346" s="237" t="s">
        <v>527</v>
      </c>
      <c r="G346" s="235"/>
      <c r="H346" s="238">
        <v>22.5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136</v>
      </c>
      <c r="AU346" s="244" t="s">
        <v>81</v>
      </c>
      <c r="AV346" s="13" t="s">
        <v>81</v>
      </c>
      <c r="AW346" s="13" t="s">
        <v>33</v>
      </c>
      <c r="AX346" s="13" t="s">
        <v>79</v>
      </c>
      <c r="AY346" s="244" t="s">
        <v>123</v>
      </c>
    </row>
    <row r="347" s="2" customFormat="1" ht="16.5" customHeight="1">
      <c r="A347" s="40"/>
      <c r="B347" s="41"/>
      <c r="C347" s="214" t="s">
        <v>528</v>
      </c>
      <c r="D347" s="214" t="s">
        <v>125</v>
      </c>
      <c r="E347" s="215" t="s">
        <v>529</v>
      </c>
      <c r="F347" s="216" t="s">
        <v>530</v>
      </c>
      <c r="G347" s="217" t="s">
        <v>128</v>
      </c>
      <c r="H347" s="218">
        <v>5.5</v>
      </c>
      <c r="I347" s="219"/>
      <c r="J347" s="220">
        <f>ROUND(I347*H347,2)</f>
        <v>0</v>
      </c>
      <c r="K347" s="216" t="s">
        <v>129</v>
      </c>
      <c r="L347" s="46"/>
      <c r="M347" s="221" t="s">
        <v>19</v>
      </c>
      <c r="N347" s="222" t="s">
        <v>43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130</v>
      </c>
      <c r="AT347" s="225" t="s">
        <v>125</v>
      </c>
      <c r="AU347" s="225" t="s">
        <v>81</v>
      </c>
      <c r="AY347" s="19" t="s">
        <v>123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130</v>
      </c>
      <c r="BM347" s="225" t="s">
        <v>531</v>
      </c>
    </row>
    <row r="348" s="2" customFormat="1">
      <c r="A348" s="40"/>
      <c r="B348" s="41"/>
      <c r="C348" s="42"/>
      <c r="D348" s="227" t="s">
        <v>132</v>
      </c>
      <c r="E348" s="42"/>
      <c r="F348" s="228" t="s">
        <v>532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132</v>
      </c>
      <c r="AU348" s="19" t="s">
        <v>81</v>
      </c>
    </row>
    <row r="349" s="2" customFormat="1">
      <c r="A349" s="40"/>
      <c r="B349" s="41"/>
      <c r="C349" s="42"/>
      <c r="D349" s="232" t="s">
        <v>134</v>
      </c>
      <c r="E349" s="42"/>
      <c r="F349" s="233" t="s">
        <v>533</v>
      </c>
      <c r="G349" s="42"/>
      <c r="H349" s="42"/>
      <c r="I349" s="229"/>
      <c r="J349" s="42"/>
      <c r="K349" s="42"/>
      <c r="L349" s="46"/>
      <c r="M349" s="230"/>
      <c r="N349" s="231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134</v>
      </c>
      <c r="AU349" s="19" t="s">
        <v>81</v>
      </c>
    </row>
    <row r="350" s="13" customFormat="1">
      <c r="A350" s="13"/>
      <c r="B350" s="234"/>
      <c r="C350" s="235"/>
      <c r="D350" s="227" t="s">
        <v>136</v>
      </c>
      <c r="E350" s="236" t="s">
        <v>19</v>
      </c>
      <c r="F350" s="237" t="s">
        <v>372</v>
      </c>
      <c r="G350" s="235"/>
      <c r="H350" s="238">
        <v>5.5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136</v>
      </c>
      <c r="AU350" s="244" t="s">
        <v>81</v>
      </c>
      <c r="AV350" s="13" t="s">
        <v>81</v>
      </c>
      <c r="AW350" s="13" t="s">
        <v>33</v>
      </c>
      <c r="AX350" s="13" t="s">
        <v>79</v>
      </c>
      <c r="AY350" s="244" t="s">
        <v>123</v>
      </c>
    </row>
    <row r="351" s="12" customFormat="1" ht="22.8" customHeight="1">
      <c r="A351" s="12"/>
      <c r="B351" s="198"/>
      <c r="C351" s="199"/>
      <c r="D351" s="200" t="s">
        <v>71</v>
      </c>
      <c r="E351" s="212" t="s">
        <v>534</v>
      </c>
      <c r="F351" s="212" t="s">
        <v>535</v>
      </c>
      <c r="G351" s="199"/>
      <c r="H351" s="199"/>
      <c r="I351" s="202"/>
      <c r="J351" s="213">
        <f>BK351</f>
        <v>0</v>
      </c>
      <c r="K351" s="199"/>
      <c r="L351" s="204"/>
      <c r="M351" s="205"/>
      <c r="N351" s="206"/>
      <c r="O351" s="206"/>
      <c r="P351" s="207">
        <f>SUM(P352:P390)</f>
        <v>0</v>
      </c>
      <c r="Q351" s="206"/>
      <c r="R351" s="207">
        <f>SUM(R352:R390)</f>
        <v>0</v>
      </c>
      <c r="S351" s="206"/>
      <c r="T351" s="208">
        <f>SUM(T352:T390)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9" t="s">
        <v>79</v>
      </c>
      <c r="AT351" s="210" t="s">
        <v>71</v>
      </c>
      <c r="AU351" s="210" t="s">
        <v>79</v>
      </c>
      <c r="AY351" s="209" t="s">
        <v>123</v>
      </c>
      <c r="BK351" s="211">
        <f>SUM(BK352:BK390)</f>
        <v>0</v>
      </c>
    </row>
    <row r="352" s="2" customFormat="1" ht="16.5" customHeight="1">
      <c r="A352" s="40"/>
      <c r="B352" s="41"/>
      <c r="C352" s="214" t="s">
        <v>536</v>
      </c>
      <c r="D352" s="214" t="s">
        <v>125</v>
      </c>
      <c r="E352" s="215" t="s">
        <v>537</v>
      </c>
      <c r="F352" s="216" t="s">
        <v>538</v>
      </c>
      <c r="G352" s="217" t="s">
        <v>256</v>
      </c>
      <c r="H352" s="218">
        <v>756.38400000000001</v>
      </c>
      <c r="I352" s="219"/>
      <c r="J352" s="220">
        <f>ROUND(I352*H352,2)</f>
        <v>0</v>
      </c>
      <c r="K352" s="216" t="s">
        <v>129</v>
      </c>
      <c r="L352" s="46"/>
      <c r="M352" s="221" t="s">
        <v>19</v>
      </c>
      <c r="N352" s="222" t="s">
        <v>43</v>
      </c>
      <c r="O352" s="86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130</v>
      </c>
      <c r="AT352" s="225" t="s">
        <v>125</v>
      </c>
      <c r="AU352" s="225" t="s">
        <v>81</v>
      </c>
      <c r="AY352" s="19" t="s">
        <v>123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79</v>
      </c>
      <c r="BK352" s="226">
        <f>ROUND(I352*H352,2)</f>
        <v>0</v>
      </c>
      <c r="BL352" s="19" t="s">
        <v>130</v>
      </c>
      <c r="BM352" s="225" t="s">
        <v>539</v>
      </c>
    </row>
    <row r="353" s="2" customFormat="1">
      <c r="A353" s="40"/>
      <c r="B353" s="41"/>
      <c r="C353" s="42"/>
      <c r="D353" s="227" t="s">
        <v>132</v>
      </c>
      <c r="E353" s="42"/>
      <c r="F353" s="228" t="s">
        <v>540</v>
      </c>
      <c r="G353" s="42"/>
      <c r="H353" s="42"/>
      <c r="I353" s="229"/>
      <c r="J353" s="42"/>
      <c r="K353" s="42"/>
      <c r="L353" s="46"/>
      <c r="M353" s="230"/>
      <c r="N353" s="231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132</v>
      </c>
      <c r="AU353" s="19" t="s">
        <v>81</v>
      </c>
    </row>
    <row r="354" s="2" customFormat="1">
      <c r="A354" s="40"/>
      <c r="B354" s="41"/>
      <c r="C354" s="42"/>
      <c r="D354" s="232" t="s">
        <v>134</v>
      </c>
      <c r="E354" s="42"/>
      <c r="F354" s="233" t="s">
        <v>541</v>
      </c>
      <c r="G354" s="42"/>
      <c r="H354" s="42"/>
      <c r="I354" s="229"/>
      <c r="J354" s="42"/>
      <c r="K354" s="42"/>
      <c r="L354" s="46"/>
      <c r="M354" s="230"/>
      <c r="N354" s="231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134</v>
      </c>
      <c r="AU354" s="19" t="s">
        <v>81</v>
      </c>
    </row>
    <row r="355" s="15" customFormat="1">
      <c r="A355" s="15"/>
      <c r="B355" s="256"/>
      <c r="C355" s="257"/>
      <c r="D355" s="227" t="s">
        <v>136</v>
      </c>
      <c r="E355" s="258" t="s">
        <v>19</v>
      </c>
      <c r="F355" s="259" t="s">
        <v>542</v>
      </c>
      <c r="G355" s="257"/>
      <c r="H355" s="258" t="s">
        <v>19</v>
      </c>
      <c r="I355" s="260"/>
      <c r="J355" s="257"/>
      <c r="K355" s="257"/>
      <c r="L355" s="261"/>
      <c r="M355" s="262"/>
      <c r="N355" s="263"/>
      <c r="O355" s="263"/>
      <c r="P355" s="263"/>
      <c r="Q355" s="263"/>
      <c r="R355" s="263"/>
      <c r="S355" s="263"/>
      <c r="T355" s="26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5" t="s">
        <v>136</v>
      </c>
      <c r="AU355" s="265" t="s">
        <v>81</v>
      </c>
      <c r="AV355" s="15" t="s">
        <v>79</v>
      </c>
      <c r="AW355" s="15" t="s">
        <v>33</v>
      </c>
      <c r="AX355" s="15" t="s">
        <v>72</v>
      </c>
      <c r="AY355" s="265" t="s">
        <v>123</v>
      </c>
    </row>
    <row r="356" s="13" customFormat="1">
      <c r="A356" s="13"/>
      <c r="B356" s="234"/>
      <c r="C356" s="235"/>
      <c r="D356" s="227" t="s">
        <v>136</v>
      </c>
      <c r="E356" s="236" t="s">
        <v>19</v>
      </c>
      <c r="F356" s="237" t="s">
        <v>543</v>
      </c>
      <c r="G356" s="235"/>
      <c r="H356" s="238">
        <v>72.578000000000003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136</v>
      </c>
      <c r="AU356" s="244" t="s">
        <v>81</v>
      </c>
      <c r="AV356" s="13" t="s">
        <v>81</v>
      </c>
      <c r="AW356" s="13" t="s">
        <v>33</v>
      </c>
      <c r="AX356" s="13" t="s">
        <v>72</v>
      </c>
      <c r="AY356" s="244" t="s">
        <v>123</v>
      </c>
    </row>
    <row r="357" s="13" customFormat="1">
      <c r="A357" s="13"/>
      <c r="B357" s="234"/>
      <c r="C357" s="235"/>
      <c r="D357" s="227" t="s">
        <v>136</v>
      </c>
      <c r="E357" s="236" t="s">
        <v>19</v>
      </c>
      <c r="F357" s="237" t="s">
        <v>544</v>
      </c>
      <c r="G357" s="235"/>
      <c r="H357" s="238">
        <v>23.760000000000002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136</v>
      </c>
      <c r="AU357" s="244" t="s">
        <v>81</v>
      </c>
      <c r="AV357" s="13" t="s">
        <v>81</v>
      </c>
      <c r="AW357" s="13" t="s">
        <v>33</v>
      </c>
      <c r="AX357" s="13" t="s">
        <v>72</v>
      </c>
      <c r="AY357" s="244" t="s">
        <v>123</v>
      </c>
    </row>
    <row r="358" s="13" customFormat="1">
      <c r="A358" s="13"/>
      <c r="B358" s="234"/>
      <c r="C358" s="235"/>
      <c r="D358" s="227" t="s">
        <v>136</v>
      </c>
      <c r="E358" s="236" t="s">
        <v>19</v>
      </c>
      <c r="F358" s="237" t="s">
        <v>545</v>
      </c>
      <c r="G358" s="235"/>
      <c r="H358" s="238">
        <v>1.8480000000000001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136</v>
      </c>
      <c r="AU358" s="244" t="s">
        <v>81</v>
      </c>
      <c r="AV358" s="13" t="s">
        <v>81</v>
      </c>
      <c r="AW358" s="13" t="s">
        <v>33</v>
      </c>
      <c r="AX358" s="13" t="s">
        <v>72</v>
      </c>
      <c r="AY358" s="244" t="s">
        <v>123</v>
      </c>
    </row>
    <row r="359" s="13" customFormat="1">
      <c r="A359" s="13"/>
      <c r="B359" s="234"/>
      <c r="C359" s="235"/>
      <c r="D359" s="227" t="s">
        <v>136</v>
      </c>
      <c r="E359" s="236" t="s">
        <v>19</v>
      </c>
      <c r="F359" s="237" t="s">
        <v>546</v>
      </c>
      <c r="G359" s="235"/>
      <c r="H359" s="238">
        <v>8.0079999999999991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136</v>
      </c>
      <c r="AU359" s="244" t="s">
        <v>81</v>
      </c>
      <c r="AV359" s="13" t="s">
        <v>81</v>
      </c>
      <c r="AW359" s="13" t="s">
        <v>33</v>
      </c>
      <c r="AX359" s="13" t="s">
        <v>72</v>
      </c>
      <c r="AY359" s="244" t="s">
        <v>123</v>
      </c>
    </row>
    <row r="360" s="13" customFormat="1">
      <c r="A360" s="13"/>
      <c r="B360" s="234"/>
      <c r="C360" s="235"/>
      <c r="D360" s="227" t="s">
        <v>136</v>
      </c>
      <c r="E360" s="236" t="s">
        <v>19</v>
      </c>
      <c r="F360" s="237" t="s">
        <v>547</v>
      </c>
      <c r="G360" s="235"/>
      <c r="H360" s="238">
        <v>15.135999999999999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136</v>
      </c>
      <c r="AU360" s="244" t="s">
        <v>81</v>
      </c>
      <c r="AV360" s="13" t="s">
        <v>81</v>
      </c>
      <c r="AW360" s="13" t="s">
        <v>33</v>
      </c>
      <c r="AX360" s="13" t="s">
        <v>72</v>
      </c>
      <c r="AY360" s="244" t="s">
        <v>123</v>
      </c>
    </row>
    <row r="361" s="13" customFormat="1">
      <c r="A361" s="13"/>
      <c r="B361" s="234"/>
      <c r="C361" s="235"/>
      <c r="D361" s="227" t="s">
        <v>136</v>
      </c>
      <c r="E361" s="236" t="s">
        <v>19</v>
      </c>
      <c r="F361" s="237" t="s">
        <v>548</v>
      </c>
      <c r="G361" s="235"/>
      <c r="H361" s="238">
        <v>68.921000000000006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136</v>
      </c>
      <c r="AU361" s="244" t="s">
        <v>81</v>
      </c>
      <c r="AV361" s="13" t="s">
        <v>81</v>
      </c>
      <c r="AW361" s="13" t="s">
        <v>33</v>
      </c>
      <c r="AX361" s="13" t="s">
        <v>72</v>
      </c>
      <c r="AY361" s="244" t="s">
        <v>123</v>
      </c>
    </row>
    <row r="362" s="13" customFormat="1">
      <c r="A362" s="13"/>
      <c r="B362" s="234"/>
      <c r="C362" s="235"/>
      <c r="D362" s="227" t="s">
        <v>136</v>
      </c>
      <c r="E362" s="236" t="s">
        <v>19</v>
      </c>
      <c r="F362" s="237" t="s">
        <v>549</v>
      </c>
      <c r="G362" s="235"/>
      <c r="H362" s="238">
        <v>7.6130000000000004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136</v>
      </c>
      <c r="AU362" s="244" t="s">
        <v>81</v>
      </c>
      <c r="AV362" s="13" t="s">
        <v>81</v>
      </c>
      <c r="AW362" s="13" t="s">
        <v>33</v>
      </c>
      <c r="AX362" s="13" t="s">
        <v>72</v>
      </c>
      <c r="AY362" s="244" t="s">
        <v>123</v>
      </c>
    </row>
    <row r="363" s="15" customFormat="1">
      <c r="A363" s="15"/>
      <c r="B363" s="256"/>
      <c r="C363" s="257"/>
      <c r="D363" s="227" t="s">
        <v>136</v>
      </c>
      <c r="E363" s="258" t="s">
        <v>19</v>
      </c>
      <c r="F363" s="259" t="s">
        <v>550</v>
      </c>
      <c r="G363" s="257"/>
      <c r="H363" s="258" t="s">
        <v>19</v>
      </c>
      <c r="I363" s="260"/>
      <c r="J363" s="257"/>
      <c r="K363" s="257"/>
      <c r="L363" s="261"/>
      <c r="M363" s="262"/>
      <c r="N363" s="263"/>
      <c r="O363" s="263"/>
      <c r="P363" s="263"/>
      <c r="Q363" s="263"/>
      <c r="R363" s="263"/>
      <c r="S363" s="263"/>
      <c r="T363" s="26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5" t="s">
        <v>136</v>
      </c>
      <c r="AU363" s="265" t="s">
        <v>81</v>
      </c>
      <c r="AV363" s="15" t="s">
        <v>79</v>
      </c>
      <c r="AW363" s="15" t="s">
        <v>33</v>
      </c>
      <c r="AX363" s="15" t="s">
        <v>72</v>
      </c>
      <c r="AY363" s="265" t="s">
        <v>123</v>
      </c>
    </row>
    <row r="364" s="13" customFormat="1">
      <c r="A364" s="13"/>
      <c r="B364" s="234"/>
      <c r="C364" s="235"/>
      <c r="D364" s="227" t="s">
        <v>136</v>
      </c>
      <c r="E364" s="236" t="s">
        <v>19</v>
      </c>
      <c r="F364" s="237" t="s">
        <v>551</v>
      </c>
      <c r="G364" s="235"/>
      <c r="H364" s="238">
        <v>148.19999999999999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136</v>
      </c>
      <c r="AU364" s="244" t="s">
        <v>81</v>
      </c>
      <c r="AV364" s="13" t="s">
        <v>81</v>
      </c>
      <c r="AW364" s="13" t="s">
        <v>33</v>
      </c>
      <c r="AX364" s="13" t="s">
        <v>72</v>
      </c>
      <c r="AY364" s="244" t="s">
        <v>123</v>
      </c>
    </row>
    <row r="365" s="13" customFormat="1">
      <c r="A365" s="13"/>
      <c r="B365" s="234"/>
      <c r="C365" s="235"/>
      <c r="D365" s="227" t="s">
        <v>136</v>
      </c>
      <c r="E365" s="236" t="s">
        <v>19</v>
      </c>
      <c r="F365" s="237" t="s">
        <v>552</v>
      </c>
      <c r="G365" s="235"/>
      <c r="H365" s="238">
        <v>6.1200000000000001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136</v>
      </c>
      <c r="AU365" s="244" t="s">
        <v>81</v>
      </c>
      <c r="AV365" s="13" t="s">
        <v>81</v>
      </c>
      <c r="AW365" s="13" t="s">
        <v>33</v>
      </c>
      <c r="AX365" s="13" t="s">
        <v>72</v>
      </c>
      <c r="AY365" s="244" t="s">
        <v>123</v>
      </c>
    </row>
    <row r="366" s="13" customFormat="1">
      <c r="A366" s="13"/>
      <c r="B366" s="234"/>
      <c r="C366" s="235"/>
      <c r="D366" s="227" t="s">
        <v>136</v>
      </c>
      <c r="E366" s="236" t="s">
        <v>19</v>
      </c>
      <c r="F366" s="237" t="s">
        <v>553</v>
      </c>
      <c r="G366" s="235"/>
      <c r="H366" s="238">
        <v>5.3200000000000003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136</v>
      </c>
      <c r="AU366" s="244" t="s">
        <v>81</v>
      </c>
      <c r="AV366" s="13" t="s">
        <v>81</v>
      </c>
      <c r="AW366" s="13" t="s">
        <v>33</v>
      </c>
      <c r="AX366" s="13" t="s">
        <v>72</v>
      </c>
      <c r="AY366" s="244" t="s">
        <v>123</v>
      </c>
    </row>
    <row r="367" s="13" customFormat="1">
      <c r="A367" s="13"/>
      <c r="B367" s="234"/>
      <c r="C367" s="235"/>
      <c r="D367" s="227" t="s">
        <v>136</v>
      </c>
      <c r="E367" s="236" t="s">
        <v>19</v>
      </c>
      <c r="F367" s="237" t="s">
        <v>554</v>
      </c>
      <c r="G367" s="235"/>
      <c r="H367" s="238">
        <v>120.31999999999999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136</v>
      </c>
      <c r="AU367" s="244" t="s">
        <v>81</v>
      </c>
      <c r="AV367" s="13" t="s">
        <v>81</v>
      </c>
      <c r="AW367" s="13" t="s">
        <v>33</v>
      </c>
      <c r="AX367" s="13" t="s">
        <v>72</v>
      </c>
      <c r="AY367" s="244" t="s">
        <v>123</v>
      </c>
    </row>
    <row r="368" s="13" customFormat="1">
      <c r="A368" s="13"/>
      <c r="B368" s="234"/>
      <c r="C368" s="235"/>
      <c r="D368" s="227" t="s">
        <v>136</v>
      </c>
      <c r="E368" s="236" t="s">
        <v>19</v>
      </c>
      <c r="F368" s="237" t="s">
        <v>555</v>
      </c>
      <c r="G368" s="235"/>
      <c r="H368" s="238">
        <v>236.94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136</v>
      </c>
      <c r="AU368" s="244" t="s">
        <v>81</v>
      </c>
      <c r="AV368" s="13" t="s">
        <v>81</v>
      </c>
      <c r="AW368" s="13" t="s">
        <v>33</v>
      </c>
      <c r="AX368" s="13" t="s">
        <v>72</v>
      </c>
      <c r="AY368" s="244" t="s">
        <v>123</v>
      </c>
    </row>
    <row r="369" s="13" customFormat="1">
      <c r="A369" s="13"/>
      <c r="B369" s="234"/>
      <c r="C369" s="235"/>
      <c r="D369" s="227" t="s">
        <v>136</v>
      </c>
      <c r="E369" s="236" t="s">
        <v>19</v>
      </c>
      <c r="F369" s="237" t="s">
        <v>556</v>
      </c>
      <c r="G369" s="235"/>
      <c r="H369" s="238">
        <v>15.960000000000001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136</v>
      </c>
      <c r="AU369" s="244" t="s">
        <v>81</v>
      </c>
      <c r="AV369" s="13" t="s">
        <v>81</v>
      </c>
      <c r="AW369" s="13" t="s">
        <v>33</v>
      </c>
      <c r="AX369" s="13" t="s">
        <v>72</v>
      </c>
      <c r="AY369" s="244" t="s">
        <v>123</v>
      </c>
    </row>
    <row r="370" s="13" customFormat="1">
      <c r="A370" s="13"/>
      <c r="B370" s="234"/>
      <c r="C370" s="235"/>
      <c r="D370" s="227" t="s">
        <v>136</v>
      </c>
      <c r="E370" s="236" t="s">
        <v>19</v>
      </c>
      <c r="F370" s="237" t="s">
        <v>557</v>
      </c>
      <c r="G370" s="235"/>
      <c r="H370" s="238">
        <v>16.5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136</v>
      </c>
      <c r="AU370" s="244" t="s">
        <v>81</v>
      </c>
      <c r="AV370" s="13" t="s">
        <v>81</v>
      </c>
      <c r="AW370" s="13" t="s">
        <v>33</v>
      </c>
      <c r="AX370" s="13" t="s">
        <v>72</v>
      </c>
      <c r="AY370" s="244" t="s">
        <v>123</v>
      </c>
    </row>
    <row r="371" s="13" customFormat="1">
      <c r="A371" s="13"/>
      <c r="B371" s="234"/>
      <c r="C371" s="235"/>
      <c r="D371" s="227" t="s">
        <v>136</v>
      </c>
      <c r="E371" s="236" t="s">
        <v>19</v>
      </c>
      <c r="F371" s="237" t="s">
        <v>558</v>
      </c>
      <c r="G371" s="235"/>
      <c r="H371" s="238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136</v>
      </c>
      <c r="AU371" s="244" t="s">
        <v>81</v>
      </c>
      <c r="AV371" s="13" t="s">
        <v>81</v>
      </c>
      <c r="AW371" s="13" t="s">
        <v>33</v>
      </c>
      <c r="AX371" s="13" t="s">
        <v>72</v>
      </c>
      <c r="AY371" s="244" t="s">
        <v>123</v>
      </c>
    </row>
    <row r="372" s="15" customFormat="1">
      <c r="A372" s="15"/>
      <c r="B372" s="256"/>
      <c r="C372" s="257"/>
      <c r="D372" s="227" t="s">
        <v>136</v>
      </c>
      <c r="E372" s="258" t="s">
        <v>19</v>
      </c>
      <c r="F372" s="259" t="s">
        <v>559</v>
      </c>
      <c r="G372" s="257"/>
      <c r="H372" s="258" t="s">
        <v>19</v>
      </c>
      <c r="I372" s="260"/>
      <c r="J372" s="257"/>
      <c r="K372" s="257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136</v>
      </c>
      <c r="AU372" s="265" t="s">
        <v>81</v>
      </c>
      <c r="AV372" s="15" t="s">
        <v>79</v>
      </c>
      <c r="AW372" s="15" t="s">
        <v>33</v>
      </c>
      <c r="AX372" s="15" t="s">
        <v>72</v>
      </c>
      <c r="AY372" s="265" t="s">
        <v>123</v>
      </c>
    </row>
    <row r="373" s="13" customFormat="1">
      <c r="A373" s="13"/>
      <c r="B373" s="234"/>
      <c r="C373" s="235"/>
      <c r="D373" s="227" t="s">
        <v>136</v>
      </c>
      <c r="E373" s="236" t="s">
        <v>19</v>
      </c>
      <c r="F373" s="237" t="s">
        <v>560</v>
      </c>
      <c r="G373" s="235"/>
      <c r="H373" s="238">
        <v>8.1600000000000001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136</v>
      </c>
      <c r="AU373" s="244" t="s">
        <v>81</v>
      </c>
      <c r="AV373" s="13" t="s">
        <v>81</v>
      </c>
      <c r="AW373" s="13" t="s">
        <v>33</v>
      </c>
      <c r="AX373" s="13" t="s">
        <v>72</v>
      </c>
      <c r="AY373" s="244" t="s">
        <v>123</v>
      </c>
    </row>
    <row r="374" s="14" customFormat="1">
      <c r="A374" s="14"/>
      <c r="B374" s="245"/>
      <c r="C374" s="246"/>
      <c r="D374" s="227" t="s">
        <v>136</v>
      </c>
      <c r="E374" s="247" t="s">
        <v>19</v>
      </c>
      <c r="F374" s="248" t="s">
        <v>140</v>
      </c>
      <c r="G374" s="246"/>
      <c r="H374" s="249">
        <v>756.38400000000001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136</v>
      </c>
      <c r="AU374" s="255" t="s">
        <v>81</v>
      </c>
      <c r="AV374" s="14" t="s">
        <v>130</v>
      </c>
      <c r="AW374" s="14" t="s">
        <v>33</v>
      </c>
      <c r="AX374" s="14" t="s">
        <v>79</v>
      </c>
      <c r="AY374" s="255" t="s">
        <v>123</v>
      </c>
    </row>
    <row r="375" s="2" customFormat="1" ht="16.5" customHeight="1">
      <c r="A375" s="40"/>
      <c r="B375" s="41"/>
      <c r="C375" s="214" t="s">
        <v>561</v>
      </c>
      <c r="D375" s="214" t="s">
        <v>125</v>
      </c>
      <c r="E375" s="215" t="s">
        <v>562</v>
      </c>
      <c r="F375" s="216" t="s">
        <v>563</v>
      </c>
      <c r="G375" s="217" t="s">
        <v>256</v>
      </c>
      <c r="H375" s="218">
        <v>18153.216</v>
      </c>
      <c r="I375" s="219"/>
      <c r="J375" s="220">
        <f>ROUND(I375*H375,2)</f>
        <v>0</v>
      </c>
      <c r="K375" s="216" t="s">
        <v>129</v>
      </c>
      <c r="L375" s="46"/>
      <c r="M375" s="221" t="s">
        <v>19</v>
      </c>
      <c r="N375" s="222" t="s">
        <v>43</v>
      </c>
      <c r="O375" s="86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130</v>
      </c>
      <c r="AT375" s="225" t="s">
        <v>125</v>
      </c>
      <c r="AU375" s="225" t="s">
        <v>81</v>
      </c>
      <c r="AY375" s="19" t="s">
        <v>123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79</v>
      </c>
      <c r="BK375" s="226">
        <f>ROUND(I375*H375,2)</f>
        <v>0</v>
      </c>
      <c r="BL375" s="19" t="s">
        <v>130</v>
      </c>
      <c r="BM375" s="225" t="s">
        <v>564</v>
      </c>
    </row>
    <row r="376" s="2" customFormat="1">
      <c r="A376" s="40"/>
      <c r="B376" s="41"/>
      <c r="C376" s="42"/>
      <c r="D376" s="227" t="s">
        <v>132</v>
      </c>
      <c r="E376" s="42"/>
      <c r="F376" s="228" t="s">
        <v>565</v>
      </c>
      <c r="G376" s="42"/>
      <c r="H376" s="42"/>
      <c r="I376" s="229"/>
      <c r="J376" s="42"/>
      <c r="K376" s="42"/>
      <c r="L376" s="46"/>
      <c r="M376" s="230"/>
      <c r="N376" s="231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132</v>
      </c>
      <c r="AU376" s="19" t="s">
        <v>81</v>
      </c>
    </row>
    <row r="377" s="2" customFormat="1">
      <c r="A377" s="40"/>
      <c r="B377" s="41"/>
      <c r="C377" s="42"/>
      <c r="D377" s="232" t="s">
        <v>134</v>
      </c>
      <c r="E377" s="42"/>
      <c r="F377" s="233" t="s">
        <v>566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134</v>
      </c>
      <c r="AU377" s="19" t="s">
        <v>81</v>
      </c>
    </row>
    <row r="378" s="13" customFormat="1">
      <c r="A378" s="13"/>
      <c r="B378" s="234"/>
      <c r="C378" s="235"/>
      <c r="D378" s="227" t="s">
        <v>136</v>
      </c>
      <c r="E378" s="236" t="s">
        <v>19</v>
      </c>
      <c r="F378" s="237" t="s">
        <v>567</v>
      </c>
      <c r="G378" s="235"/>
      <c r="H378" s="238">
        <v>18153.216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136</v>
      </c>
      <c r="AU378" s="244" t="s">
        <v>81</v>
      </c>
      <c r="AV378" s="13" t="s">
        <v>81</v>
      </c>
      <c r="AW378" s="13" t="s">
        <v>33</v>
      </c>
      <c r="AX378" s="13" t="s">
        <v>79</v>
      </c>
      <c r="AY378" s="244" t="s">
        <v>123</v>
      </c>
    </row>
    <row r="379" s="2" customFormat="1" ht="24.15" customHeight="1">
      <c r="A379" s="40"/>
      <c r="B379" s="41"/>
      <c r="C379" s="214" t="s">
        <v>568</v>
      </c>
      <c r="D379" s="214" t="s">
        <v>125</v>
      </c>
      <c r="E379" s="215" t="s">
        <v>569</v>
      </c>
      <c r="F379" s="216" t="s">
        <v>570</v>
      </c>
      <c r="G379" s="217" t="s">
        <v>256</v>
      </c>
      <c r="H379" s="218">
        <v>197.864</v>
      </c>
      <c r="I379" s="219"/>
      <c r="J379" s="220">
        <f>ROUND(I379*H379,2)</f>
        <v>0</v>
      </c>
      <c r="K379" s="216" t="s">
        <v>129</v>
      </c>
      <c r="L379" s="46"/>
      <c r="M379" s="221" t="s">
        <v>19</v>
      </c>
      <c r="N379" s="222" t="s">
        <v>43</v>
      </c>
      <c r="O379" s="86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130</v>
      </c>
      <c r="AT379" s="225" t="s">
        <v>125</v>
      </c>
      <c r="AU379" s="225" t="s">
        <v>81</v>
      </c>
      <c r="AY379" s="19" t="s">
        <v>123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79</v>
      </c>
      <c r="BK379" s="226">
        <f>ROUND(I379*H379,2)</f>
        <v>0</v>
      </c>
      <c r="BL379" s="19" t="s">
        <v>130</v>
      </c>
      <c r="BM379" s="225" t="s">
        <v>571</v>
      </c>
    </row>
    <row r="380" s="2" customFormat="1">
      <c r="A380" s="40"/>
      <c r="B380" s="41"/>
      <c r="C380" s="42"/>
      <c r="D380" s="227" t="s">
        <v>132</v>
      </c>
      <c r="E380" s="42"/>
      <c r="F380" s="228" t="s">
        <v>572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132</v>
      </c>
      <c r="AU380" s="19" t="s">
        <v>81</v>
      </c>
    </row>
    <row r="381" s="2" customFormat="1">
      <c r="A381" s="40"/>
      <c r="B381" s="41"/>
      <c r="C381" s="42"/>
      <c r="D381" s="232" t="s">
        <v>134</v>
      </c>
      <c r="E381" s="42"/>
      <c r="F381" s="233" t="s">
        <v>573</v>
      </c>
      <c r="G381" s="42"/>
      <c r="H381" s="42"/>
      <c r="I381" s="229"/>
      <c r="J381" s="42"/>
      <c r="K381" s="42"/>
      <c r="L381" s="46"/>
      <c r="M381" s="230"/>
      <c r="N381" s="231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134</v>
      </c>
      <c r="AU381" s="19" t="s">
        <v>81</v>
      </c>
    </row>
    <row r="382" s="13" customFormat="1">
      <c r="A382" s="13"/>
      <c r="B382" s="234"/>
      <c r="C382" s="235"/>
      <c r="D382" s="227" t="s">
        <v>136</v>
      </c>
      <c r="E382" s="236" t="s">
        <v>19</v>
      </c>
      <c r="F382" s="237" t="s">
        <v>574</v>
      </c>
      <c r="G382" s="235"/>
      <c r="H382" s="238">
        <v>197.864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136</v>
      </c>
      <c r="AU382" s="244" t="s">
        <v>81</v>
      </c>
      <c r="AV382" s="13" t="s">
        <v>81</v>
      </c>
      <c r="AW382" s="13" t="s">
        <v>33</v>
      </c>
      <c r="AX382" s="13" t="s">
        <v>79</v>
      </c>
      <c r="AY382" s="244" t="s">
        <v>123</v>
      </c>
    </row>
    <row r="383" s="2" customFormat="1" ht="24.15" customHeight="1">
      <c r="A383" s="40"/>
      <c r="B383" s="41"/>
      <c r="C383" s="214" t="s">
        <v>575</v>
      </c>
      <c r="D383" s="214" t="s">
        <v>125</v>
      </c>
      <c r="E383" s="215" t="s">
        <v>576</v>
      </c>
      <c r="F383" s="216" t="s">
        <v>577</v>
      </c>
      <c r="G383" s="217" t="s">
        <v>256</v>
      </c>
      <c r="H383" s="218">
        <v>550.36000000000001</v>
      </c>
      <c r="I383" s="219"/>
      <c r="J383" s="220">
        <f>ROUND(I383*H383,2)</f>
        <v>0</v>
      </c>
      <c r="K383" s="216" t="s">
        <v>129</v>
      </c>
      <c r="L383" s="46"/>
      <c r="M383" s="221" t="s">
        <v>19</v>
      </c>
      <c r="N383" s="222" t="s">
        <v>43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130</v>
      </c>
      <c r="AT383" s="225" t="s">
        <v>125</v>
      </c>
      <c r="AU383" s="225" t="s">
        <v>81</v>
      </c>
      <c r="AY383" s="19" t="s">
        <v>123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79</v>
      </c>
      <c r="BK383" s="226">
        <f>ROUND(I383*H383,2)</f>
        <v>0</v>
      </c>
      <c r="BL383" s="19" t="s">
        <v>130</v>
      </c>
      <c r="BM383" s="225" t="s">
        <v>578</v>
      </c>
    </row>
    <row r="384" s="2" customFormat="1">
      <c r="A384" s="40"/>
      <c r="B384" s="41"/>
      <c r="C384" s="42"/>
      <c r="D384" s="227" t="s">
        <v>132</v>
      </c>
      <c r="E384" s="42"/>
      <c r="F384" s="228" t="s">
        <v>258</v>
      </c>
      <c r="G384" s="42"/>
      <c r="H384" s="42"/>
      <c r="I384" s="229"/>
      <c r="J384" s="42"/>
      <c r="K384" s="42"/>
      <c r="L384" s="46"/>
      <c r="M384" s="230"/>
      <c r="N384" s="231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132</v>
      </c>
      <c r="AU384" s="19" t="s">
        <v>81</v>
      </c>
    </row>
    <row r="385" s="2" customFormat="1">
      <c r="A385" s="40"/>
      <c r="B385" s="41"/>
      <c r="C385" s="42"/>
      <c r="D385" s="232" t="s">
        <v>134</v>
      </c>
      <c r="E385" s="42"/>
      <c r="F385" s="233" t="s">
        <v>579</v>
      </c>
      <c r="G385" s="42"/>
      <c r="H385" s="42"/>
      <c r="I385" s="229"/>
      <c r="J385" s="42"/>
      <c r="K385" s="42"/>
      <c r="L385" s="46"/>
      <c r="M385" s="230"/>
      <c r="N385" s="231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134</v>
      </c>
      <c r="AU385" s="19" t="s">
        <v>81</v>
      </c>
    </row>
    <row r="386" s="13" customFormat="1">
      <c r="A386" s="13"/>
      <c r="B386" s="234"/>
      <c r="C386" s="235"/>
      <c r="D386" s="227" t="s">
        <v>136</v>
      </c>
      <c r="E386" s="236" t="s">
        <v>19</v>
      </c>
      <c r="F386" s="237" t="s">
        <v>580</v>
      </c>
      <c r="G386" s="235"/>
      <c r="H386" s="238">
        <v>550.36000000000001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136</v>
      </c>
      <c r="AU386" s="244" t="s">
        <v>81</v>
      </c>
      <c r="AV386" s="13" t="s">
        <v>81</v>
      </c>
      <c r="AW386" s="13" t="s">
        <v>33</v>
      </c>
      <c r="AX386" s="13" t="s">
        <v>79</v>
      </c>
      <c r="AY386" s="244" t="s">
        <v>123</v>
      </c>
    </row>
    <row r="387" s="2" customFormat="1" ht="24.15" customHeight="1">
      <c r="A387" s="40"/>
      <c r="B387" s="41"/>
      <c r="C387" s="214" t="s">
        <v>581</v>
      </c>
      <c r="D387" s="214" t="s">
        <v>125</v>
      </c>
      <c r="E387" s="215" t="s">
        <v>582</v>
      </c>
      <c r="F387" s="216" t="s">
        <v>583</v>
      </c>
      <c r="G387" s="217" t="s">
        <v>256</v>
      </c>
      <c r="H387" s="218">
        <v>8.1600000000000001</v>
      </c>
      <c r="I387" s="219"/>
      <c r="J387" s="220">
        <f>ROUND(I387*H387,2)</f>
        <v>0</v>
      </c>
      <c r="K387" s="216" t="s">
        <v>129</v>
      </c>
      <c r="L387" s="46"/>
      <c r="M387" s="221" t="s">
        <v>19</v>
      </c>
      <c r="N387" s="222" t="s">
        <v>43</v>
      </c>
      <c r="O387" s="86"/>
      <c r="P387" s="223">
        <f>O387*H387</f>
        <v>0</v>
      </c>
      <c r="Q387" s="223">
        <v>0</v>
      </c>
      <c r="R387" s="223">
        <f>Q387*H387</f>
        <v>0</v>
      </c>
      <c r="S387" s="223">
        <v>0</v>
      </c>
      <c r="T387" s="224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5" t="s">
        <v>130</v>
      </c>
      <c r="AT387" s="225" t="s">
        <v>125</v>
      </c>
      <c r="AU387" s="225" t="s">
        <v>81</v>
      </c>
      <c r="AY387" s="19" t="s">
        <v>123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9" t="s">
        <v>79</v>
      </c>
      <c r="BK387" s="226">
        <f>ROUND(I387*H387,2)</f>
        <v>0</v>
      </c>
      <c r="BL387" s="19" t="s">
        <v>130</v>
      </c>
      <c r="BM387" s="225" t="s">
        <v>584</v>
      </c>
    </row>
    <row r="388" s="2" customFormat="1">
      <c r="A388" s="40"/>
      <c r="B388" s="41"/>
      <c r="C388" s="42"/>
      <c r="D388" s="227" t="s">
        <v>132</v>
      </c>
      <c r="E388" s="42"/>
      <c r="F388" s="228" t="s">
        <v>585</v>
      </c>
      <c r="G388" s="42"/>
      <c r="H388" s="42"/>
      <c r="I388" s="229"/>
      <c r="J388" s="42"/>
      <c r="K388" s="42"/>
      <c r="L388" s="46"/>
      <c r="M388" s="230"/>
      <c r="N388" s="231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132</v>
      </c>
      <c r="AU388" s="19" t="s">
        <v>81</v>
      </c>
    </row>
    <row r="389" s="2" customFormat="1">
      <c r="A389" s="40"/>
      <c r="B389" s="41"/>
      <c r="C389" s="42"/>
      <c r="D389" s="232" t="s">
        <v>134</v>
      </c>
      <c r="E389" s="42"/>
      <c r="F389" s="233" t="s">
        <v>586</v>
      </c>
      <c r="G389" s="42"/>
      <c r="H389" s="42"/>
      <c r="I389" s="229"/>
      <c r="J389" s="42"/>
      <c r="K389" s="42"/>
      <c r="L389" s="46"/>
      <c r="M389" s="230"/>
      <c r="N389" s="231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134</v>
      </c>
      <c r="AU389" s="19" t="s">
        <v>81</v>
      </c>
    </row>
    <row r="390" s="13" customFormat="1">
      <c r="A390" s="13"/>
      <c r="B390" s="234"/>
      <c r="C390" s="235"/>
      <c r="D390" s="227" t="s">
        <v>136</v>
      </c>
      <c r="E390" s="236" t="s">
        <v>19</v>
      </c>
      <c r="F390" s="237" t="s">
        <v>587</v>
      </c>
      <c r="G390" s="235"/>
      <c r="H390" s="238">
        <v>8.1600000000000001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136</v>
      </c>
      <c r="AU390" s="244" t="s">
        <v>81</v>
      </c>
      <c r="AV390" s="13" t="s">
        <v>81</v>
      </c>
      <c r="AW390" s="13" t="s">
        <v>33</v>
      </c>
      <c r="AX390" s="13" t="s">
        <v>79</v>
      </c>
      <c r="AY390" s="244" t="s">
        <v>123</v>
      </c>
    </row>
    <row r="391" s="12" customFormat="1" ht="22.8" customHeight="1">
      <c r="A391" s="12"/>
      <c r="B391" s="198"/>
      <c r="C391" s="199"/>
      <c r="D391" s="200" t="s">
        <v>71</v>
      </c>
      <c r="E391" s="212" t="s">
        <v>588</v>
      </c>
      <c r="F391" s="212" t="s">
        <v>589</v>
      </c>
      <c r="G391" s="199"/>
      <c r="H391" s="199"/>
      <c r="I391" s="202"/>
      <c r="J391" s="213">
        <f>BK391</f>
        <v>0</v>
      </c>
      <c r="K391" s="199"/>
      <c r="L391" s="204"/>
      <c r="M391" s="205"/>
      <c r="N391" s="206"/>
      <c r="O391" s="206"/>
      <c r="P391" s="207">
        <f>SUM(P392:P394)</f>
        <v>0</v>
      </c>
      <c r="Q391" s="206"/>
      <c r="R391" s="207">
        <f>SUM(R392:R394)</f>
        <v>0</v>
      </c>
      <c r="S391" s="206"/>
      <c r="T391" s="208">
        <f>SUM(T392:T394)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09" t="s">
        <v>79</v>
      </c>
      <c r="AT391" s="210" t="s">
        <v>71</v>
      </c>
      <c r="AU391" s="210" t="s">
        <v>79</v>
      </c>
      <c r="AY391" s="209" t="s">
        <v>123</v>
      </c>
      <c r="BK391" s="211">
        <f>SUM(BK392:BK394)</f>
        <v>0</v>
      </c>
    </row>
    <row r="392" s="2" customFormat="1" ht="16.5" customHeight="1">
      <c r="A392" s="40"/>
      <c r="B392" s="41"/>
      <c r="C392" s="214" t="s">
        <v>590</v>
      </c>
      <c r="D392" s="214" t="s">
        <v>125</v>
      </c>
      <c r="E392" s="215" t="s">
        <v>591</v>
      </c>
      <c r="F392" s="216" t="s">
        <v>592</v>
      </c>
      <c r="G392" s="217" t="s">
        <v>256</v>
      </c>
      <c r="H392" s="218">
        <v>329.11399999999998</v>
      </c>
      <c r="I392" s="219"/>
      <c r="J392" s="220">
        <f>ROUND(I392*H392,2)</f>
        <v>0</v>
      </c>
      <c r="K392" s="216" t="s">
        <v>129</v>
      </c>
      <c r="L392" s="46"/>
      <c r="M392" s="221" t="s">
        <v>19</v>
      </c>
      <c r="N392" s="222" t="s">
        <v>43</v>
      </c>
      <c r="O392" s="86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5" t="s">
        <v>130</v>
      </c>
      <c r="AT392" s="225" t="s">
        <v>125</v>
      </c>
      <c r="AU392" s="225" t="s">
        <v>81</v>
      </c>
      <c r="AY392" s="19" t="s">
        <v>123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9" t="s">
        <v>79</v>
      </c>
      <c r="BK392" s="226">
        <f>ROUND(I392*H392,2)</f>
        <v>0</v>
      </c>
      <c r="BL392" s="19" t="s">
        <v>130</v>
      </c>
      <c r="BM392" s="225" t="s">
        <v>593</v>
      </c>
    </row>
    <row r="393" s="2" customFormat="1">
      <c r="A393" s="40"/>
      <c r="B393" s="41"/>
      <c r="C393" s="42"/>
      <c r="D393" s="227" t="s">
        <v>132</v>
      </c>
      <c r="E393" s="42"/>
      <c r="F393" s="228" t="s">
        <v>594</v>
      </c>
      <c r="G393" s="42"/>
      <c r="H393" s="42"/>
      <c r="I393" s="229"/>
      <c r="J393" s="42"/>
      <c r="K393" s="42"/>
      <c r="L393" s="46"/>
      <c r="M393" s="230"/>
      <c r="N393" s="231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132</v>
      </c>
      <c r="AU393" s="19" t="s">
        <v>81</v>
      </c>
    </row>
    <row r="394" s="2" customFormat="1">
      <c r="A394" s="40"/>
      <c r="B394" s="41"/>
      <c r="C394" s="42"/>
      <c r="D394" s="232" t="s">
        <v>134</v>
      </c>
      <c r="E394" s="42"/>
      <c r="F394" s="233" t="s">
        <v>595</v>
      </c>
      <c r="G394" s="42"/>
      <c r="H394" s="42"/>
      <c r="I394" s="229"/>
      <c r="J394" s="42"/>
      <c r="K394" s="42"/>
      <c r="L394" s="46"/>
      <c r="M394" s="230"/>
      <c r="N394" s="231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134</v>
      </c>
      <c r="AU394" s="19" t="s">
        <v>81</v>
      </c>
    </row>
    <row r="395" s="12" customFormat="1" ht="25.92" customHeight="1">
      <c r="A395" s="12"/>
      <c r="B395" s="198"/>
      <c r="C395" s="199"/>
      <c r="D395" s="200" t="s">
        <v>71</v>
      </c>
      <c r="E395" s="201" t="s">
        <v>596</v>
      </c>
      <c r="F395" s="201" t="s">
        <v>597</v>
      </c>
      <c r="G395" s="199"/>
      <c r="H395" s="199"/>
      <c r="I395" s="202"/>
      <c r="J395" s="203">
        <f>BK395</f>
        <v>0</v>
      </c>
      <c r="K395" s="199"/>
      <c r="L395" s="204"/>
      <c r="M395" s="205"/>
      <c r="N395" s="206"/>
      <c r="O395" s="206"/>
      <c r="P395" s="207">
        <f>P396</f>
        <v>0</v>
      </c>
      <c r="Q395" s="206"/>
      <c r="R395" s="207">
        <f>R396</f>
        <v>0.074759199999999998</v>
      </c>
      <c r="S395" s="206"/>
      <c r="T395" s="208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9" t="s">
        <v>81</v>
      </c>
      <c r="AT395" s="210" t="s">
        <v>71</v>
      </c>
      <c r="AU395" s="210" t="s">
        <v>72</v>
      </c>
      <c r="AY395" s="209" t="s">
        <v>123</v>
      </c>
      <c r="BK395" s="211">
        <f>BK396</f>
        <v>0</v>
      </c>
    </row>
    <row r="396" s="12" customFormat="1" ht="22.8" customHeight="1">
      <c r="A396" s="12"/>
      <c r="B396" s="198"/>
      <c r="C396" s="199"/>
      <c r="D396" s="200" t="s">
        <v>71</v>
      </c>
      <c r="E396" s="212" t="s">
        <v>598</v>
      </c>
      <c r="F396" s="212" t="s">
        <v>599</v>
      </c>
      <c r="G396" s="199"/>
      <c r="H396" s="199"/>
      <c r="I396" s="202"/>
      <c r="J396" s="213">
        <f>BK396</f>
        <v>0</v>
      </c>
      <c r="K396" s="199"/>
      <c r="L396" s="204"/>
      <c r="M396" s="205"/>
      <c r="N396" s="206"/>
      <c r="O396" s="206"/>
      <c r="P396" s="207">
        <f>SUM(P397:P403)</f>
        <v>0</v>
      </c>
      <c r="Q396" s="206"/>
      <c r="R396" s="207">
        <f>SUM(R397:R403)</f>
        <v>0.074759199999999998</v>
      </c>
      <c r="S396" s="206"/>
      <c r="T396" s="208">
        <f>SUM(T397:T403)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9" t="s">
        <v>81</v>
      </c>
      <c r="AT396" s="210" t="s">
        <v>71</v>
      </c>
      <c r="AU396" s="210" t="s">
        <v>79</v>
      </c>
      <c r="AY396" s="209" t="s">
        <v>123</v>
      </c>
      <c r="BK396" s="211">
        <f>SUM(BK397:BK403)</f>
        <v>0</v>
      </c>
    </row>
    <row r="397" s="2" customFormat="1" ht="16.5" customHeight="1">
      <c r="A397" s="40"/>
      <c r="B397" s="41"/>
      <c r="C397" s="214" t="s">
        <v>600</v>
      </c>
      <c r="D397" s="214" t="s">
        <v>125</v>
      </c>
      <c r="E397" s="215" t="s">
        <v>601</v>
      </c>
      <c r="F397" s="216" t="s">
        <v>602</v>
      </c>
      <c r="G397" s="217" t="s">
        <v>128</v>
      </c>
      <c r="H397" s="218">
        <v>184</v>
      </c>
      <c r="I397" s="219"/>
      <c r="J397" s="220">
        <f>ROUND(I397*H397,2)</f>
        <v>0</v>
      </c>
      <c r="K397" s="216" t="s">
        <v>129</v>
      </c>
      <c r="L397" s="46"/>
      <c r="M397" s="221" t="s">
        <v>19</v>
      </c>
      <c r="N397" s="222" t="s">
        <v>43</v>
      </c>
      <c r="O397" s="86"/>
      <c r="P397" s="223">
        <f>O397*H397</f>
        <v>0</v>
      </c>
      <c r="Q397" s="223">
        <v>4.0000000000000003E-05</v>
      </c>
      <c r="R397" s="223">
        <f>Q397*H397</f>
        <v>0.0073600000000000002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246</v>
      </c>
      <c r="AT397" s="225" t="s">
        <v>125</v>
      </c>
      <c r="AU397" s="225" t="s">
        <v>81</v>
      </c>
      <c r="AY397" s="19" t="s">
        <v>123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9" t="s">
        <v>79</v>
      </c>
      <c r="BK397" s="226">
        <f>ROUND(I397*H397,2)</f>
        <v>0</v>
      </c>
      <c r="BL397" s="19" t="s">
        <v>246</v>
      </c>
      <c r="BM397" s="225" t="s">
        <v>603</v>
      </c>
    </row>
    <row r="398" s="2" customFormat="1">
      <c r="A398" s="40"/>
      <c r="B398" s="41"/>
      <c r="C398" s="42"/>
      <c r="D398" s="227" t="s">
        <v>132</v>
      </c>
      <c r="E398" s="42"/>
      <c r="F398" s="228" t="s">
        <v>604</v>
      </c>
      <c r="G398" s="42"/>
      <c r="H398" s="42"/>
      <c r="I398" s="229"/>
      <c r="J398" s="42"/>
      <c r="K398" s="42"/>
      <c r="L398" s="46"/>
      <c r="M398" s="230"/>
      <c r="N398" s="231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132</v>
      </c>
      <c r="AU398" s="19" t="s">
        <v>81</v>
      </c>
    </row>
    <row r="399" s="2" customFormat="1">
      <c r="A399" s="40"/>
      <c r="B399" s="41"/>
      <c r="C399" s="42"/>
      <c r="D399" s="232" t="s">
        <v>134</v>
      </c>
      <c r="E399" s="42"/>
      <c r="F399" s="233" t="s">
        <v>605</v>
      </c>
      <c r="G399" s="42"/>
      <c r="H399" s="42"/>
      <c r="I399" s="229"/>
      <c r="J399" s="42"/>
      <c r="K399" s="42"/>
      <c r="L399" s="46"/>
      <c r="M399" s="230"/>
      <c r="N399" s="231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134</v>
      </c>
      <c r="AU399" s="19" t="s">
        <v>81</v>
      </c>
    </row>
    <row r="400" s="13" customFormat="1">
      <c r="A400" s="13"/>
      <c r="B400" s="234"/>
      <c r="C400" s="235"/>
      <c r="D400" s="227" t="s">
        <v>136</v>
      </c>
      <c r="E400" s="236" t="s">
        <v>19</v>
      </c>
      <c r="F400" s="237" t="s">
        <v>606</v>
      </c>
      <c r="G400" s="235"/>
      <c r="H400" s="238">
        <v>184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136</v>
      </c>
      <c r="AU400" s="244" t="s">
        <v>81</v>
      </c>
      <c r="AV400" s="13" t="s">
        <v>81</v>
      </c>
      <c r="AW400" s="13" t="s">
        <v>33</v>
      </c>
      <c r="AX400" s="13" t="s">
        <v>79</v>
      </c>
      <c r="AY400" s="244" t="s">
        <v>123</v>
      </c>
    </row>
    <row r="401" s="2" customFormat="1" ht="16.5" customHeight="1">
      <c r="A401" s="40"/>
      <c r="B401" s="41"/>
      <c r="C401" s="266" t="s">
        <v>607</v>
      </c>
      <c r="D401" s="266" t="s">
        <v>281</v>
      </c>
      <c r="E401" s="267" t="s">
        <v>608</v>
      </c>
      <c r="F401" s="268" t="s">
        <v>609</v>
      </c>
      <c r="G401" s="269" t="s">
        <v>128</v>
      </c>
      <c r="H401" s="270">
        <v>224.66399999999999</v>
      </c>
      <c r="I401" s="271"/>
      <c r="J401" s="272">
        <f>ROUND(I401*H401,2)</f>
        <v>0</v>
      </c>
      <c r="K401" s="268" t="s">
        <v>129</v>
      </c>
      <c r="L401" s="273"/>
      <c r="M401" s="274" t="s">
        <v>19</v>
      </c>
      <c r="N401" s="275" t="s">
        <v>43</v>
      </c>
      <c r="O401" s="86"/>
      <c r="P401" s="223">
        <f>O401*H401</f>
        <v>0</v>
      </c>
      <c r="Q401" s="223">
        <v>0.00029999999999999997</v>
      </c>
      <c r="R401" s="223">
        <f>Q401*H401</f>
        <v>0.067399199999999992</v>
      </c>
      <c r="S401" s="223">
        <v>0</v>
      </c>
      <c r="T401" s="22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5" t="s">
        <v>358</v>
      </c>
      <c r="AT401" s="225" t="s">
        <v>281</v>
      </c>
      <c r="AU401" s="225" t="s">
        <v>81</v>
      </c>
      <c r="AY401" s="19" t="s">
        <v>123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9" t="s">
        <v>79</v>
      </c>
      <c r="BK401" s="226">
        <f>ROUND(I401*H401,2)</f>
        <v>0</v>
      </c>
      <c r="BL401" s="19" t="s">
        <v>246</v>
      </c>
      <c r="BM401" s="225" t="s">
        <v>610</v>
      </c>
    </row>
    <row r="402" s="2" customFormat="1">
      <c r="A402" s="40"/>
      <c r="B402" s="41"/>
      <c r="C402" s="42"/>
      <c r="D402" s="227" t="s">
        <v>132</v>
      </c>
      <c r="E402" s="42"/>
      <c r="F402" s="228" t="s">
        <v>609</v>
      </c>
      <c r="G402" s="42"/>
      <c r="H402" s="42"/>
      <c r="I402" s="229"/>
      <c r="J402" s="42"/>
      <c r="K402" s="42"/>
      <c r="L402" s="46"/>
      <c r="M402" s="230"/>
      <c r="N402" s="231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132</v>
      </c>
      <c r="AU402" s="19" t="s">
        <v>81</v>
      </c>
    </row>
    <row r="403" s="13" customFormat="1">
      <c r="A403" s="13"/>
      <c r="B403" s="234"/>
      <c r="C403" s="235"/>
      <c r="D403" s="227" t="s">
        <v>136</v>
      </c>
      <c r="E403" s="235"/>
      <c r="F403" s="237" t="s">
        <v>611</v>
      </c>
      <c r="G403" s="235"/>
      <c r="H403" s="238">
        <v>224.66399999999999</v>
      </c>
      <c r="I403" s="239"/>
      <c r="J403" s="235"/>
      <c r="K403" s="235"/>
      <c r="L403" s="240"/>
      <c r="M403" s="276"/>
      <c r="N403" s="277"/>
      <c r="O403" s="277"/>
      <c r="P403" s="277"/>
      <c r="Q403" s="277"/>
      <c r="R403" s="277"/>
      <c r="S403" s="277"/>
      <c r="T403" s="27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136</v>
      </c>
      <c r="AU403" s="244" t="s">
        <v>81</v>
      </c>
      <c r="AV403" s="13" t="s">
        <v>81</v>
      </c>
      <c r="AW403" s="13" t="s">
        <v>4</v>
      </c>
      <c r="AX403" s="13" t="s">
        <v>79</v>
      </c>
      <c r="AY403" s="244" t="s">
        <v>123</v>
      </c>
    </row>
    <row r="404" s="2" customFormat="1" ht="6.96" customHeight="1">
      <c r="A404" s="40"/>
      <c r="B404" s="61"/>
      <c r="C404" s="62"/>
      <c r="D404" s="62"/>
      <c r="E404" s="62"/>
      <c r="F404" s="62"/>
      <c r="G404" s="62"/>
      <c r="H404" s="62"/>
      <c r="I404" s="62"/>
      <c r="J404" s="62"/>
      <c r="K404" s="62"/>
      <c r="L404" s="46"/>
      <c r="M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</row>
  </sheetData>
  <sheetProtection sheet="1" autoFilter="0" formatColumns="0" formatRows="0" objects="1" scenarios="1" spinCount="100000" saltValue="FnxojAx2JxTcqq5q22N35YkahTJKdiVOA5ip26TBIveBT8NRu4mI62g+qUn6UbsyoW78M9SpHFBsUHHnz/XyOA==" hashValue="ci3RrTxpn0qqxj6qBf+dUTVnudAy09vuLlzYKd+XJRVSGnx8eNs7Eh+zAalRLziJN3gUbDM4Ln6VB9ghCwRcCw==" algorithmName="SHA-512" password="CC35"/>
  <autoFilter ref="C95:K4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4_01/113106121"/>
    <hyperlink ref="F108" r:id="rId2" display="https://podminky.urs.cz/item/CS_URS_2024_01/113106123"/>
    <hyperlink ref="F115" r:id="rId3" display="https://podminky.urs.cz/item/CS_URS_2024_01/113106125"/>
    <hyperlink ref="F119" r:id="rId4" display="https://podminky.urs.cz/item/CS_URS_2024_01/113106161"/>
    <hyperlink ref="F125" r:id="rId5" display="https://podminky.urs.cz/item/CS_URS_2024_01/113107142"/>
    <hyperlink ref="F129" r:id="rId6" display="https://podminky.urs.cz/item/CS_URS_2024_01/113107170"/>
    <hyperlink ref="F133" r:id="rId7" display="https://podminky.urs.cz/item/CS_URS_2024_01/113107222"/>
    <hyperlink ref="F141" r:id="rId8" display="https://podminky.urs.cz/item/CS_URS_2024_01/113107224"/>
    <hyperlink ref="F145" r:id="rId9" display="https://podminky.urs.cz/item/CS_URS_2024_01/113107323"/>
    <hyperlink ref="F151" r:id="rId10" display="https://podminky.urs.cz/item/CS_URS_2024_01/113201112"/>
    <hyperlink ref="F155" r:id="rId11" display="https://podminky.urs.cz/item/CS_URS_2024_01/113202111"/>
    <hyperlink ref="F159" r:id="rId12" display="https://podminky.urs.cz/item/CS_URS_2024_01/113203111"/>
    <hyperlink ref="F163" r:id="rId13" display="https://podminky.urs.cz/item/CS_URS_2024_01/122251101"/>
    <hyperlink ref="F167" r:id="rId14" display="https://podminky.urs.cz/item/CS_URS_2024_01/122311101"/>
    <hyperlink ref="F172" r:id="rId15" display="https://podminky.urs.cz/item/CS_URS_2024_01/162751117"/>
    <hyperlink ref="F176" r:id="rId16" display="https://podminky.urs.cz/item/CS_URS_2024_01/162751119"/>
    <hyperlink ref="F180" r:id="rId17" display="https://podminky.urs.cz/item/CS_URS_2024_01/171201231"/>
    <hyperlink ref="F184" r:id="rId18" display="https://podminky.urs.cz/item/CS_URS_2024_01/171251201"/>
    <hyperlink ref="F188" r:id="rId19" display="https://podminky.urs.cz/item/CS_URS_2024_01/174211101"/>
    <hyperlink ref="F192" r:id="rId20" display="https://podminky.urs.cz/item/CS_URS_2024_01/181351103"/>
    <hyperlink ref="F199" r:id="rId21" display="https://podminky.urs.cz/item/CS_URS_2024_01/181411131"/>
    <hyperlink ref="F206" r:id="rId22" display="https://podminky.urs.cz/item/CS_URS_2024_01/181951112"/>
    <hyperlink ref="F216" r:id="rId23" display="https://podminky.urs.cz/item/CS_URS_2024_01/451315111"/>
    <hyperlink ref="F221" r:id="rId24" display="https://podminky.urs.cz/item/CS_URS_2024_01/564851111"/>
    <hyperlink ref="F225" r:id="rId25" display="https://podminky.urs.cz/item/CS_URS_2024_01/564871112"/>
    <hyperlink ref="F229" r:id="rId26" display="https://podminky.urs.cz/item/CS_URS_2024_01/567122114"/>
    <hyperlink ref="F235" r:id="rId27" display="https://podminky.urs.cz/item/CS_URS_2024_01/573191111"/>
    <hyperlink ref="F239" r:id="rId28" display="https://podminky.urs.cz/item/CS_URS_2024_01/573231106"/>
    <hyperlink ref="F249" r:id="rId29" display="https://podminky.urs.cz/item/CS_URS_2024_01/591211111"/>
    <hyperlink ref="F253" r:id="rId30" display="https://podminky.urs.cz/item/CS_URS_2024_01/596211123"/>
    <hyperlink ref="F261" r:id="rId31" display="https://podminky.urs.cz/item/CS_URS_2024_01/596211213"/>
    <hyperlink ref="F275" r:id="rId32" display="https://podminky.urs.cz/item/CS_URS_2024_01/596411111"/>
    <hyperlink ref="F279" r:id="rId33" display="https://podminky.urs.cz/item/CS_URS_2024_01/596811120"/>
    <hyperlink ref="F283" r:id="rId34" display="https://podminky.urs.cz/item/CS_URS_2024_01/599141111"/>
    <hyperlink ref="F295" r:id="rId35" display="https://podminky.urs.cz/item/CS_URS_2024_01/916111122"/>
    <hyperlink ref="F302" r:id="rId36" display="https://podminky.urs.cz/item/CS_URS_2024_01/916131213"/>
    <hyperlink ref="F317" r:id="rId37" display="https://podminky.urs.cz/item/CS_URS_2024_01/916231213"/>
    <hyperlink ref="F323" r:id="rId38" display="https://podminky.urs.cz/item/CS_URS_2024_01/919735112"/>
    <hyperlink ref="F327" r:id="rId39" display="https://podminky.urs.cz/item/CS_URS_2024_01/919735122"/>
    <hyperlink ref="F331" r:id="rId40" display="https://podminky.urs.cz/item/CS_URS_2024_01/935113111"/>
    <hyperlink ref="F341" r:id="rId41" display="https://podminky.urs.cz/item/CS_URS_2024_01/979054441"/>
    <hyperlink ref="F345" r:id="rId42" display="https://podminky.urs.cz/item/CS_URS_2024_01/979054451"/>
    <hyperlink ref="F349" r:id="rId43" display="https://podminky.urs.cz/item/CS_URS_2024_01/979071121"/>
    <hyperlink ref="F354" r:id="rId44" display="https://podminky.urs.cz/item/CS_URS_2024_01/997211511"/>
    <hyperlink ref="F377" r:id="rId45" display="https://podminky.urs.cz/item/CS_URS_2024_01/997211519"/>
    <hyperlink ref="F381" r:id="rId46" display="https://podminky.urs.cz/item/CS_URS_2024_01/997221861"/>
    <hyperlink ref="F385" r:id="rId47" display="https://podminky.urs.cz/item/CS_URS_2024_01/997221873"/>
    <hyperlink ref="F389" r:id="rId48" display="https://podminky.urs.cz/item/CS_URS_2024_01/997221875"/>
    <hyperlink ref="F394" r:id="rId49" display="https://podminky.urs.cz/item/CS_URS_2024_01/998223011"/>
    <hyperlink ref="F399" r:id="rId50" display="https://podminky.urs.cz/item/CS_URS_2024_01/7111612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89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Poštorná - chodník na ulici Komenského</v>
      </c>
      <c r="F7" s="144"/>
      <c r="G7" s="144"/>
      <c r="H7" s="144"/>
      <c r="L7" s="22"/>
    </row>
    <row r="8" s="1" customFormat="1" ht="12" customHeight="1">
      <c r="B8" s="22"/>
      <c r="D8" s="144" t="s">
        <v>90</v>
      </c>
      <c r="L8" s="22"/>
    </row>
    <row r="9" s="2" customFormat="1" ht="16.5" customHeight="1">
      <c r="A9" s="40"/>
      <c r="B9" s="46"/>
      <c r="C9" s="40"/>
      <c r="D9" s="40"/>
      <c r="E9" s="145" t="s">
        <v>612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92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612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22. 5. 2024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ROUND((SUM(BE88:BE107)),  2)</f>
        <v>0</v>
      </c>
      <c r="G35" s="40"/>
      <c r="H35" s="40"/>
      <c r="I35" s="159">
        <v>0.20999999999999999</v>
      </c>
      <c r="J35" s="158">
        <f>ROUND(((SUM(BE88:BE107))*I35),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ROUND((SUM(BF88:BF107)),  2)</f>
        <v>0</v>
      </c>
      <c r="G36" s="40"/>
      <c r="H36" s="40"/>
      <c r="I36" s="159">
        <v>0.12</v>
      </c>
      <c r="J36" s="158">
        <f>ROUND(((SUM(BF88:BF107))*I36),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ROUND((SUM(BG88:BG107)),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ROUND((SUM(BH88:BH107)),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ROUND((SUM(BI88:BI107)),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Poštorná - chodník na ulici Komenského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90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612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92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 - Vedlejší rozpočtové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Poštorná</v>
      </c>
      <c r="G56" s="42"/>
      <c r="H56" s="42"/>
      <c r="I56" s="34" t="s">
        <v>23</v>
      </c>
      <c r="J56" s="74" t="str">
        <f>IF(J14="","",J14)</f>
        <v>22. 5. 2024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34" t="s">
        <v>31</v>
      </c>
      <c r="J58" s="38" t="str">
        <f>E23</f>
        <v>ViaDesigne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94</v>
      </c>
      <c r="D61" s="173"/>
      <c r="E61" s="173"/>
      <c r="F61" s="173"/>
      <c r="G61" s="173"/>
      <c r="H61" s="173"/>
      <c r="I61" s="173"/>
      <c r="J61" s="174" t="s">
        <v>95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96</v>
      </c>
    </row>
    <row r="64" s="9" customFormat="1" ht="24.96" customHeight="1">
      <c r="A64" s="9"/>
      <c r="B64" s="176"/>
      <c r="C64" s="177"/>
      <c r="D64" s="178" t="s">
        <v>613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614</v>
      </c>
      <c r="E65" s="179"/>
      <c r="F65" s="179"/>
      <c r="G65" s="179"/>
      <c r="H65" s="179"/>
      <c r="I65" s="179"/>
      <c r="J65" s="180">
        <f>J98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615</v>
      </c>
      <c r="E66" s="179"/>
      <c r="F66" s="179"/>
      <c r="G66" s="179"/>
      <c r="H66" s="179"/>
      <c r="I66" s="179"/>
      <c r="J66" s="180">
        <f>J105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108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Poštorná - chodník na ulici Komenského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90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612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92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VRN - Vedlejší rozpočtové náklady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Poštorná</v>
      </c>
      <c r="G82" s="42"/>
      <c r="H82" s="42"/>
      <c r="I82" s="34" t="s">
        <v>23</v>
      </c>
      <c r="J82" s="74" t="str">
        <f>IF(J14="","",J14)</f>
        <v>22. 5. 2024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Město Břeclav</v>
      </c>
      <c r="G84" s="42"/>
      <c r="H84" s="42"/>
      <c r="I84" s="34" t="s">
        <v>31</v>
      </c>
      <c r="J84" s="38" t="str">
        <f>E23</f>
        <v>ViaDesigne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109</v>
      </c>
      <c r="D87" s="190" t="s">
        <v>57</v>
      </c>
      <c r="E87" s="190" t="s">
        <v>53</v>
      </c>
      <c r="F87" s="190" t="s">
        <v>54</v>
      </c>
      <c r="G87" s="190" t="s">
        <v>110</v>
      </c>
      <c r="H87" s="190" t="s">
        <v>111</v>
      </c>
      <c r="I87" s="190" t="s">
        <v>112</v>
      </c>
      <c r="J87" s="190" t="s">
        <v>95</v>
      </c>
      <c r="K87" s="191" t="s">
        <v>113</v>
      </c>
      <c r="L87" s="192"/>
      <c r="M87" s="94" t="s">
        <v>19</v>
      </c>
      <c r="N87" s="95" t="s">
        <v>42</v>
      </c>
      <c r="O87" s="95" t="s">
        <v>114</v>
      </c>
      <c r="P87" s="95" t="s">
        <v>115</v>
      </c>
      <c r="Q87" s="95" t="s">
        <v>116</v>
      </c>
      <c r="R87" s="95" t="s">
        <v>117</v>
      </c>
      <c r="S87" s="95" t="s">
        <v>118</v>
      </c>
      <c r="T87" s="96" t="s">
        <v>119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120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P89+P98+P105</f>
        <v>0</v>
      </c>
      <c r="Q88" s="98"/>
      <c r="R88" s="195">
        <f>R89+R98+R105</f>
        <v>0</v>
      </c>
      <c r="S88" s="98"/>
      <c r="T88" s="196">
        <f>T89+T98+T105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96</v>
      </c>
      <c r="BK88" s="197">
        <f>BK89+BK98+BK105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616</v>
      </c>
      <c r="F89" s="201" t="s">
        <v>617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SUM(P90:P97)</f>
        <v>0</v>
      </c>
      <c r="Q89" s="206"/>
      <c r="R89" s="207">
        <f>SUM(R90:R97)</f>
        <v>0</v>
      </c>
      <c r="S89" s="206"/>
      <c r="T89" s="208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163</v>
      </c>
      <c r="AT89" s="210" t="s">
        <v>71</v>
      </c>
      <c r="AU89" s="210" t="s">
        <v>72</v>
      </c>
      <c r="AY89" s="209" t="s">
        <v>123</v>
      </c>
      <c r="BK89" s="211">
        <f>SUM(BK90:BK97)</f>
        <v>0</v>
      </c>
    </row>
    <row r="90" s="2" customFormat="1" ht="16.5" customHeight="1">
      <c r="A90" s="40"/>
      <c r="B90" s="41"/>
      <c r="C90" s="214" t="s">
        <v>79</v>
      </c>
      <c r="D90" s="214" t="s">
        <v>125</v>
      </c>
      <c r="E90" s="215" t="s">
        <v>618</v>
      </c>
      <c r="F90" s="216" t="s">
        <v>619</v>
      </c>
      <c r="G90" s="217" t="s">
        <v>620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43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621</v>
      </c>
      <c r="AT90" s="225" t="s">
        <v>125</v>
      </c>
      <c r="AU90" s="225" t="s">
        <v>79</v>
      </c>
      <c r="AY90" s="19" t="s">
        <v>123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621</v>
      </c>
      <c r="BM90" s="225" t="s">
        <v>622</v>
      </c>
    </row>
    <row r="91" s="2" customFormat="1">
      <c r="A91" s="40"/>
      <c r="B91" s="41"/>
      <c r="C91" s="42"/>
      <c r="D91" s="227" t="s">
        <v>132</v>
      </c>
      <c r="E91" s="42"/>
      <c r="F91" s="228" t="s">
        <v>619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132</v>
      </c>
      <c r="AU91" s="19" t="s">
        <v>79</v>
      </c>
    </row>
    <row r="92" s="2" customFormat="1" ht="16.5" customHeight="1">
      <c r="A92" s="40"/>
      <c r="B92" s="41"/>
      <c r="C92" s="214" t="s">
        <v>81</v>
      </c>
      <c r="D92" s="214" t="s">
        <v>125</v>
      </c>
      <c r="E92" s="215" t="s">
        <v>623</v>
      </c>
      <c r="F92" s="216" t="s">
        <v>624</v>
      </c>
      <c r="G92" s="217" t="s">
        <v>620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43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621</v>
      </c>
      <c r="AT92" s="225" t="s">
        <v>125</v>
      </c>
      <c r="AU92" s="225" t="s">
        <v>79</v>
      </c>
      <c r="AY92" s="19" t="s">
        <v>123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621</v>
      </c>
      <c r="BM92" s="225" t="s">
        <v>625</v>
      </c>
    </row>
    <row r="93" s="2" customFormat="1">
      <c r="A93" s="40"/>
      <c r="B93" s="41"/>
      <c r="C93" s="42"/>
      <c r="D93" s="227" t="s">
        <v>132</v>
      </c>
      <c r="E93" s="42"/>
      <c r="F93" s="228" t="s">
        <v>624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132</v>
      </c>
      <c r="AU93" s="19" t="s">
        <v>79</v>
      </c>
    </row>
    <row r="94" s="2" customFormat="1" ht="16.5" customHeight="1">
      <c r="A94" s="40"/>
      <c r="B94" s="41"/>
      <c r="C94" s="214" t="s">
        <v>149</v>
      </c>
      <c r="D94" s="214" t="s">
        <v>125</v>
      </c>
      <c r="E94" s="215" t="s">
        <v>626</v>
      </c>
      <c r="F94" s="216" t="s">
        <v>627</v>
      </c>
      <c r="G94" s="217" t="s">
        <v>620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621</v>
      </c>
      <c r="AT94" s="225" t="s">
        <v>125</v>
      </c>
      <c r="AU94" s="225" t="s">
        <v>79</v>
      </c>
      <c r="AY94" s="19" t="s">
        <v>123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621</v>
      </c>
      <c r="BM94" s="225" t="s">
        <v>628</v>
      </c>
    </row>
    <row r="95" s="2" customFormat="1">
      <c r="A95" s="40"/>
      <c r="B95" s="41"/>
      <c r="C95" s="42"/>
      <c r="D95" s="227" t="s">
        <v>132</v>
      </c>
      <c r="E95" s="42"/>
      <c r="F95" s="228" t="s">
        <v>627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132</v>
      </c>
      <c r="AU95" s="19" t="s">
        <v>79</v>
      </c>
    </row>
    <row r="96" s="2" customFormat="1" ht="16.5" customHeight="1">
      <c r="A96" s="40"/>
      <c r="B96" s="41"/>
      <c r="C96" s="214" t="s">
        <v>130</v>
      </c>
      <c r="D96" s="214" t="s">
        <v>125</v>
      </c>
      <c r="E96" s="215" t="s">
        <v>629</v>
      </c>
      <c r="F96" s="216" t="s">
        <v>630</v>
      </c>
      <c r="G96" s="217" t="s">
        <v>620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43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621</v>
      </c>
      <c r="AT96" s="225" t="s">
        <v>125</v>
      </c>
      <c r="AU96" s="225" t="s">
        <v>79</v>
      </c>
      <c r="AY96" s="19" t="s">
        <v>123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621</v>
      </c>
      <c r="BM96" s="225" t="s">
        <v>631</v>
      </c>
    </row>
    <row r="97" s="2" customFormat="1">
      <c r="A97" s="40"/>
      <c r="B97" s="41"/>
      <c r="C97" s="42"/>
      <c r="D97" s="227" t="s">
        <v>132</v>
      </c>
      <c r="E97" s="42"/>
      <c r="F97" s="228" t="s">
        <v>630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132</v>
      </c>
      <c r="AU97" s="19" t="s">
        <v>79</v>
      </c>
    </row>
    <row r="98" s="12" customFormat="1" ht="25.92" customHeight="1">
      <c r="A98" s="12"/>
      <c r="B98" s="198"/>
      <c r="C98" s="199"/>
      <c r="D98" s="200" t="s">
        <v>71</v>
      </c>
      <c r="E98" s="201" t="s">
        <v>632</v>
      </c>
      <c r="F98" s="201" t="s">
        <v>633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SUM(P99:P104)</f>
        <v>0</v>
      </c>
      <c r="Q98" s="206"/>
      <c r="R98" s="207">
        <f>SUM(R99:R104)</f>
        <v>0</v>
      </c>
      <c r="S98" s="206"/>
      <c r="T98" s="208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163</v>
      </c>
      <c r="AT98" s="210" t="s">
        <v>71</v>
      </c>
      <c r="AU98" s="210" t="s">
        <v>72</v>
      </c>
      <c r="AY98" s="209" t="s">
        <v>123</v>
      </c>
      <c r="BK98" s="211">
        <f>SUM(BK99:BK104)</f>
        <v>0</v>
      </c>
    </row>
    <row r="99" s="2" customFormat="1" ht="16.5" customHeight="1">
      <c r="A99" s="40"/>
      <c r="B99" s="41"/>
      <c r="C99" s="214" t="s">
        <v>163</v>
      </c>
      <c r="D99" s="214" t="s">
        <v>125</v>
      </c>
      <c r="E99" s="215" t="s">
        <v>634</v>
      </c>
      <c r="F99" s="216" t="s">
        <v>635</v>
      </c>
      <c r="G99" s="217" t="s">
        <v>620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621</v>
      </c>
      <c r="AT99" s="225" t="s">
        <v>125</v>
      </c>
      <c r="AU99" s="225" t="s">
        <v>79</v>
      </c>
      <c r="AY99" s="19" t="s">
        <v>123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621</v>
      </c>
      <c r="BM99" s="225" t="s">
        <v>636</v>
      </c>
    </row>
    <row r="100" s="2" customFormat="1">
      <c r="A100" s="40"/>
      <c r="B100" s="41"/>
      <c r="C100" s="42"/>
      <c r="D100" s="227" t="s">
        <v>132</v>
      </c>
      <c r="E100" s="42"/>
      <c r="F100" s="228" t="s">
        <v>635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132</v>
      </c>
      <c r="AU100" s="19" t="s">
        <v>79</v>
      </c>
    </row>
    <row r="101" s="2" customFormat="1" ht="16.5" customHeight="1">
      <c r="A101" s="40"/>
      <c r="B101" s="41"/>
      <c r="C101" s="214" t="s">
        <v>170</v>
      </c>
      <c r="D101" s="214" t="s">
        <v>125</v>
      </c>
      <c r="E101" s="215" t="s">
        <v>637</v>
      </c>
      <c r="F101" s="216" t="s">
        <v>638</v>
      </c>
      <c r="G101" s="217" t="s">
        <v>620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621</v>
      </c>
      <c r="AT101" s="225" t="s">
        <v>125</v>
      </c>
      <c r="AU101" s="225" t="s">
        <v>79</v>
      </c>
      <c r="AY101" s="19" t="s">
        <v>123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621</v>
      </c>
      <c r="BM101" s="225" t="s">
        <v>639</v>
      </c>
    </row>
    <row r="102" s="2" customFormat="1">
      <c r="A102" s="40"/>
      <c r="B102" s="41"/>
      <c r="C102" s="42"/>
      <c r="D102" s="227" t="s">
        <v>132</v>
      </c>
      <c r="E102" s="42"/>
      <c r="F102" s="228" t="s">
        <v>638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132</v>
      </c>
      <c r="AU102" s="19" t="s">
        <v>79</v>
      </c>
    </row>
    <row r="103" s="2" customFormat="1" ht="16.5" customHeight="1">
      <c r="A103" s="40"/>
      <c r="B103" s="41"/>
      <c r="C103" s="214" t="s">
        <v>177</v>
      </c>
      <c r="D103" s="214" t="s">
        <v>125</v>
      </c>
      <c r="E103" s="215" t="s">
        <v>640</v>
      </c>
      <c r="F103" s="216" t="s">
        <v>641</v>
      </c>
      <c r="G103" s="217" t="s">
        <v>620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621</v>
      </c>
      <c r="AT103" s="225" t="s">
        <v>125</v>
      </c>
      <c r="AU103" s="225" t="s">
        <v>79</v>
      </c>
      <c r="AY103" s="19" t="s">
        <v>123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621</v>
      </c>
      <c r="BM103" s="225" t="s">
        <v>642</v>
      </c>
    </row>
    <row r="104" s="2" customFormat="1">
      <c r="A104" s="40"/>
      <c r="B104" s="41"/>
      <c r="C104" s="42"/>
      <c r="D104" s="227" t="s">
        <v>132</v>
      </c>
      <c r="E104" s="42"/>
      <c r="F104" s="228" t="s">
        <v>641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132</v>
      </c>
      <c r="AU104" s="19" t="s">
        <v>79</v>
      </c>
    </row>
    <row r="105" s="12" customFormat="1" ht="25.92" customHeight="1">
      <c r="A105" s="12"/>
      <c r="B105" s="198"/>
      <c r="C105" s="199"/>
      <c r="D105" s="200" t="s">
        <v>71</v>
      </c>
      <c r="E105" s="201" t="s">
        <v>643</v>
      </c>
      <c r="F105" s="201" t="s">
        <v>644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SUM(P106:P107)</f>
        <v>0</v>
      </c>
      <c r="Q105" s="206"/>
      <c r="R105" s="207">
        <f>SUM(R106:R107)</f>
        <v>0</v>
      </c>
      <c r="S105" s="206"/>
      <c r="T105" s="208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163</v>
      </c>
      <c r="AT105" s="210" t="s">
        <v>71</v>
      </c>
      <c r="AU105" s="210" t="s">
        <v>72</v>
      </c>
      <c r="AY105" s="209" t="s">
        <v>123</v>
      </c>
      <c r="BK105" s="211">
        <f>SUM(BK106:BK107)</f>
        <v>0</v>
      </c>
    </row>
    <row r="106" s="2" customFormat="1" ht="16.5" customHeight="1">
      <c r="A106" s="40"/>
      <c r="B106" s="41"/>
      <c r="C106" s="214" t="s">
        <v>187</v>
      </c>
      <c r="D106" s="214" t="s">
        <v>125</v>
      </c>
      <c r="E106" s="215" t="s">
        <v>645</v>
      </c>
      <c r="F106" s="216" t="s">
        <v>646</v>
      </c>
      <c r="G106" s="217" t="s">
        <v>620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621</v>
      </c>
      <c r="AT106" s="225" t="s">
        <v>125</v>
      </c>
      <c r="AU106" s="225" t="s">
        <v>79</v>
      </c>
      <c r="AY106" s="19" t="s">
        <v>123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621</v>
      </c>
      <c r="BM106" s="225" t="s">
        <v>647</v>
      </c>
    </row>
    <row r="107" s="2" customFormat="1">
      <c r="A107" s="40"/>
      <c r="B107" s="41"/>
      <c r="C107" s="42"/>
      <c r="D107" s="227" t="s">
        <v>132</v>
      </c>
      <c r="E107" s="42"/>
      <c r="F107" s="228" t="s">
        <v>646</v>
      </c>
      <c r="G107" s="42"/>
      <c r="H107" s="42"/>
      <c r="I107" s="229"/>
      <c r="J107" s="42"/>
      <c r="K107" s="42"/>
      <c r="L107" s="46"/>
      <c r="M107" s="279"/>
      <c r="N107" s="280"/>
      <c r="O107" s="281"/>
      <c r="P107" s="281"/>
      <c r="Q107" s="281"/>
      <c r="R107" s="281"/>
      <c r="S107" s="281"/>
      <c r="T107" s="282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132</v>
      </c>
      <c r="AU107" s="19" t="s">
        <v>79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HlVCpOFwsqKcW8KQwIZ4HB03nG3ntYMysjte1zgkekLJeFMTiS2l97bMp8kjOlQsT2M80wSOVOFsriycGj/Y8g==" hashValue="HWhyZxLwBaqGPDwRj8dT1ck89QeyP9+PABb7t53sQX8kl0erRHuIqKG+lFpoMOeTjskeJKpxhCEEmrB7cKUQWw==" algorithmName="SHA-512" password="CC35"/>
  <autoFilter ref="C87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648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649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650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651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652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653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654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655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656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657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658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78</v>
      </c>
      <c r="F18" s="294" t="s">
        <v>659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660</v>
      </c>
      <c r="F19" s="294" t="s">
        <v>661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662</v>
      </c>
      <c r="F20" s="294" t="s">
        <v>663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664</v>
      </c>
      <c r="F21" s="294" t="s">
        <v>665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666</v>
      </c>
      <c r="F22" s="294" t="s">
        <v>667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83</v>
      </c>
      <c r="F23" s="294" t="s">
        <v>668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669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670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671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672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673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674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675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676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677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109</v>
      </c>
      <c r="F36" s="294"/>
      <c r="G36" s="294" t="s">
        <v>678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679</v>
      </c>
      <c r="F37" s="294"/>
      <c r="G37" s="294" t="s">
        <v>680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681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682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110</v>
      </c>
      <c r="F40" s="294"/>
      <c r="G40" s="294" t="s">
        <v>683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111</v>
      </c>
      <c r="F41" s="294"/>
      <c r="G41" s="294" t="s">
        <v>684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685</v>
      </c>
      <c r="F42" s="294"/>
      <c r="G42" s="294" t="s">
        <v>686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687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688</v>
      </c>
      <c r="F44" s="294"/>
      <c r="G44" s="294" t="s">
        <v>689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113</v>
      </c>
      <c r="F45" s="294"/>
      <c r="G45" s="294" t="s">
        <v>690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691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692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693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694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695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696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697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698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699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700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701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702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703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704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705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706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707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708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709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710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711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712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713</v>
      </c>
      <c r="D76" s="312"/>
      <c r="E76" s="312"/>
      <c r="F76" s="312" t="s">
        <v>714</v>
      </c>
      <c r="G76" s="313"/>
      <c r="H76" s="312" t="s">
        <v>54</v>
      </c>
      <c r="I76" s="312" t="s">
        <v>57</v>
      </c>
      <c r="J76" s="312" t="s">
        <v>715</v>
      </c>
      <c r="K76" s="311"/>
    </row>
    <row r="77" s="1" customFormat="1" ht="17.25" customHeight="1">
      <c r="B77" s="309"/>
      <c r="C77" s="314" t="s">
        <v>716</v>
      </c>
      <c r="D77" s="314"/>
      <c r="E77" s="314"/>
      <c r="F77" s="315" t="s">
        <v>717</v>
      </c>
      <c r="G77" s="316"/>
      <c r="H77" s="314"/>
      <c r="I77" s="314"/>
      <c r="J77" s="314" t="s">
        <v>718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719</v>
      </c>
      <c r="G79" s="321"/>
      <c r="H79" s="297" t="s">
        <v>720</v>
      </c>
      <c r="I79" s="297" t="s">
        <v>721</v>
      </c>
      <c r="J79" s="297">
        <v>20</v>
      </c>
      <c r="K79" s="311"/>
    </row>
    <row r="80" s="1" customFormat="1" ht="15" customHeight="1">
      <c r="B80" s="309"/>
      <c r="C80" s="297" t="s">
        <v>722</v>
      </c>
      <c r="D80" s="297"/>
      <c r="E80" s="297"/>
      <c r="F80" s="320" t="s">
        <v>719</v>
      </c>
      <c r="G80" s="321"/>
      <c r="H80" s="297" t="s">
        <v>723</v>
      </c>
      <c r="I80" s="297" t="s">
        <v>721</v>
      </c>
      <c r="J80" s="297">
        <v>120</v>
      </c>
      <c r="K80" s="311"/>
    </row>
    <row r="81" s="1" customFormat="1" ht="15" customHeight="1">
      <c r="B81" s="322"/>
      <c r="C81" s="297" t="s">
        <v>724</v>
      </c>
      <c r="D81" s="297"/>
      <c r="E81" s="297"/>
      <c r="F81" s="320" t="s">
        <v>725</v>
      </c>
      <c r="G81" s="321"/>
      <c r="H81" s="297" t="s">
        <v>726</v>
      </c>
      <c r="I81" s="297" t="s">
        <v>721</v>
      </c>
      <c r="J81" s="297">
        <v>50</v>
      </c>
      <c r="K81" s="311"/>
    </row>
    <row r="82" s="1" customFormat="1" ht="15" customHeight="1">
      <c r="B82" s="322"/>
      <c r="C82" s="297" t="s">
        <v>727</v>
      </c>
      <c r="D82" s="297"/>
      <c r="E82" s="297"/>
      <c r="F82" s="320" t="s">
        <v>719</v>
      </c>
      <c r="G82" s="321"/>
      <c r="H82" s="297" t="s">
        <v>728</v>
      </c>
      <c r="I82" s="297" t="s">
        <v>729</v>
      </c>
      <c r="J82" s="297"/>
      <c r="K82" s="311"/>
    </row>
    <row r="83" s="1" customFormat="1" ht="15" customHeight="1">
      <c r="B83" s="322"/>
      <c r="C83" s="323" t="s">
        <v>730</v>
      </c>
      <c r="D83" s="323"/>
      <c r="E83" s="323"/>
      <c r="F83" s="324" t="s">
        <v>725</v>
      </c>
      <c r="G83" s="323"/>
      <c r="H83" s="323" t="s">
        <v>731</v>
      </c>
      <c r="I83" s="323" t="s">
        <v>721</v>
      </c>
      <c r="J83" s="323">
        <v>15</v>
      </c>
      <c r="K83" s="311"/>
    </row>
    <row r="84" s="1" customFormat="1" ht="15" customHeight="1">
      <c r="B84" s="322"/>
      <c r="C84" s="323" t="s">
        <v>732</v>
      </c>
      <c r="D84" s="323"/>
      <c r="E84" s="323"/>
      <c r="F84" s="324" t="s">
        <v>725</v>
      </c>
      <c r="G84" s="323"/>
      <c r="H84" s="323" t="s">
        <v>733</v>
      </c>
      <c r="I84" s="323" t="s">
        <v>721</v>
      </c>
      <c r="J84" s="323">
        <v>15</v>
      </c>
      <c r="K84" s="311"/>
    </row>
    <row r="85" s="1" customFormat="1" ht="15" customHeight="1">
      <c r="B85" s="322"/>
      <c r="C85" s="323" t="s">
        <v>734</v>
      </c>
      <c r="D85" s="323"/>
      <c r="E85" s="323"/>
      <c r="F85" s="324" t="s">
        <v>725</v>
      </c>
      <c r="G85" s="323"/>
      <c r="H85" s="323" t="s">
        <v>735</v>
      </c>
      <c r="I85" s="323" t="s">
        <v>721</v>
      </c>
      <c r="J85" s="323">
        <v>20</v>
      </c>
      <c r="K85" s="311"/>
    </row>
    <row r="86" s="1" customFormat="1" ht="15" customHeight="1">
      <c r="B86" s="322"/>
      <c r="C86" s="323" t="s">
        <v>736</v>
      </c>
      <c r="D86" s="323"/>
      <c r="E86" s="323"/>
      <c r="F86" s="324" t="s">
        <v>725</v>
      </c>
      <c r="G86" s="323"/>
      <c r="H86" s="323" t="s">
        <v>737</v>
      </c>
      <c r="I86" s="323" t="s">
        <v>721</v>
      </c>
      <c r="J86" s="323">
        <v>20</v>
      </c>
      <c r="K86" s="311"/>
    </row>
    <row r="87" s="1" customFormat="1" ht="15" customHeight="1">
      <c r="B87" s="322"/>
      <c r="C87" s="297" t="s">
        <v>738</v>
      </c>
      <c r="D87" s="297"/>
      <c r="E87" s="297"/>
      <c r="F87" s="320" t="s">
        <v>725</v>
      </c>
      <c r="G87" s="321"/>
      <c r="H87" s="297" t="s">
        <v>739</v>
      </c>
      <c r="I87" s="297" t="s">
        <v>721</v>
      </c>
      <c r="J87" s="297">
        <v>50</v>
      </c>
      <c r="K87" s="311"/>
    </row>
    <row r="88" s="1" customFormat="1" ht="15" customHeight="1">
      <c r="B88" s="322"/>
      <c r="C88" s="297" t="s">
        <v>740</v>
      </c>
      <c r="D88" s="297"/>
      <c r="E88" s="297"/>
      <c r="F88" s="320" t="s">
        <v>725</v>
      </c>
      <c r="G88" s="321"/>
      <c r="H88" s="297" t="s">
        <v>741</v>
      </c>
      <c r="I88" s="297" t="s">
        <v>721</v>
      </c>
      <c r="J88" s="297">
        <v>20</v>
      </c>
      <c r="K88" s="311"/>
    </row>
    <row r="89" s="1" customFormat="1" ht="15" customHeight="1">
      <c r="B89" s="322"/>
      <c r="C89" s="297" t="s">
        <v>742</v>
      </c>
      <c r="D89" s="297"/>
      <c r="E89" s="297"/>
      <c r="F89" s="320" t="s">
        <v>725</v>
      </c>
      <c r="G89" s="321"/>
      <c r="H89" s="297" t="s">
        <v>743</v>
      </c>
      <c r="I89" s="297" t="s">
        <v>721</v>
      </c>
      <c r="J89" s="297">
        <v>20</v>
      </c>
      <c r="K89" s="311"/>
    </row>
    <row r="90" s="1" customFormat="1" ht="15" customHeight="1">
      <c r="B90" s="322"/>
      <c r="C90" s="297" t="s">
        <v>744</v>
      </c>
      <c r="D90" s="297"/>
      <c r="E90" s="297"/>
      <c r="F90" s="320" t="s">
        <v>725</v>
      </c>
      <c r="G90" s="321"/>
      <c r="H90" s="297" t="s">
        <v>745</v>
      </c>
      <c r="I90" s="297" t="s">
        <v>721</v>
      </c>
      <c r="J90" s="297">
        <v>50</v>
      </c>
      <c r="K90" s="311"/>
    </row>
    <row r="91" s="1" customFormat="1" ht="15" customHeight="1">
      <c r="B91" s="322"/>
      <c r="C91" s="297" t="s">
        <v>746</v>
      </c>
      <c r="D91" s="297"/>
      <c r="E91" s="297"/>
      <c r="F91" s="320" t="s">
        <v>725</v>
      </c>
      <c r="G91" s="321"/>
      <c r="H91" s="297" t="s">
        <v>746</v>
      </c>
      <c r="I91" s="297" t="s">
        <v>721</v>
      </c>
      <c r="J91" s="297">
        <v>50</v>
      </c>
      <c r="K91" s="311"/>
    </row>
    <row r="92" s="1" customFormat="1" ht="15" customHeight="1">
      <c r="B92" s="322"/>
      <c r="C92" s="297" t="s">
        <v>747</v>
      </c>
      <c r="D92" s="297"/>
      <c r="E92" s="297"/>
      <c r="F92" s="320" t="s">
        <v>725</v>
      </c>
      <c r="G92" s="321"/>
      <c r="H92" s="297" t="s">
        <v>748</v>
      </c>
      <c r="I92" s="297" t="s">
        <v>721</v>
      </c>
      <c r="J92" s="297">
        <v>255</v>
      </c>
      <c r="K92" s="311"/>
    </row>
    <row r="93" s="1" customFormat="1" ht="15" customHeight="1">
      <c r="B93" s="322"/>
      <c r="C93" s="297" t="s">
        <v>749</v>
      </c>
      <c r="D93" s="297"/>
      <c r="E93" s="297"/>
      <c r="F93" s="320" t="s">
        <v>719</v>
      </c>
      <c r="G93" s="321"/>
      <c r="H93" s="297" t="s">
        <v>750</v>
      </c>
      <c r="I93" s="297" t="s">
        <v>751</v>
      </c>
      <c r="J93" s="297"/>
      <c r="K93" s="311"/>
    </row>
    <row r="94" s="1" customFormat="1" ht="15" customHeight="1">
      <c r="B94" s="322"/>
      <c r="C94" s="297" t="s">
        <v>752</v>
      </c>
      <c r="D94" s="297"/>
      <c r="E94" s="297"/>
      <c r="F94" s="320" t="s">
        <v>719</v>
      </c>
      <c r="G94" s="321"/>
      <c r="H94" s="297" t="s">
        <v>753</v>
      </c>
      <c r="I94" s="297" t="s">
        <v>754</v>
      </c>
      <c r="J94" s="297"/>
      <c r="K94" s="311"/>
    </row>
    <row r="95" s="1" customFormat="1" ht="15" customHeight="1">
      <c r="B95" s="322"/>
      <c r="C95" s="297" t="s">
        <v>755</v>
      </c>
      <c r="D95" s="297"/>
      <c r="E95" s="297"/>
      <c r="F95" s="320" t="s">
        <v>719</v>
      </c>
      <c r="G95" s="321"/>
      <c r="H95" s="297" t="s">
        <v>755</v>
      </c>
      <c r="I95" s="297" t="s">
        <v>754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719</v>
      </c>
      <c r="G96" s="321"/>
      <c r="H96" s="297" t="s">
        <v>756</v>
      </c>
      <c r="I96" s="297" t="s">
        <v>754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719</v>
      </c>
      <c r="G97" s="321"/>
      <c r="H97" s="297" t="s">
        <v>757</v>
      </c>
      <c r="I97" s="297" t="s">
        <v>754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758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713</v>
      </c>
      <c r="D103" s="312"/>
      <c r="E103" s="312"/>
      <c r="F103" s="312" t="s">
        <v>714</v>
      </c>
      <c r="G103" s="313"/>
      <c r="H103" s="312" t="s">
        <v>54</v>
      </c>
      <c r="I103" s="312" t="s">
        <v>57</v>
      </c>
      <c r="J103" s="312" t="s">
        <v>715</v>
      </c>
      <c r="K103" s="311"/>
    </row>
    <row r="104" s="1" customFormat="1" ht="17.25" customHeight="1">
      <c r="B104" s="309"/>
      <c r="C104" s="314" t="s">
        <v>716</v>
      </c>
      <c r="D104" s="314"/>
      <c r="E104" s="314"/>
      <c r="F104" s="315" t="s">
        <v>717</v>
      </c>
      <c r="G104" s="316"/>
      <c r="H104" s="314"/>
      <c r="I104" s="314"/>
      <c r="J104" s="314" t="s">
        <v>718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719</v>
      </c>
      <c r="G106" s="297"/>
      <c r="H106" s="297" t="s">
        <v>759</v>
      </c>
      <c r="I106" s="297" t="s">
        <v>721</v>
      </c>
      <c r="J106" s="297">
        <v>20</v>
      </c>
      <c r="K106" s="311"/>
    </row>
    <row r="107" s="1" customFormat="1" ht="15" customHeight="1">
      <c r="B107" s="309"/>
      <c r="C107" s="297" t="s">
        <v>722</v>
      </c>
      <c r="D107" s="297"/>
      <c r="E107" s="297"/>
      <c r="F107" s="320" t="s">
        <v>719</v>
      </c>
      <c r="G107" s="297"/>
      <c r="H107" s="297" t="s">
        <v>759</v>
      </c>
      <c r="I107" s="297" t="s">
        <v>721</v>
      </c>
      <c r="J107" s="297">
        <v>120</v>
      </c>
      <c r="K107" s="311"/>
    </row>
    <row r="108" s="1" customFormat="1" ht="15" customHeight="1">
      <c r="B108" s="322"/>
      <c r="C108" s="297" t="s">
        <v>724</v>
      </c>
      <c r="D108" s="297"/>
      <c r="E108" s="297"/>
      <c r="F108" s="320" t="s">
        <v>725</v>
      </c>
      <c r="G108" s="297"/>
      <c r="H108" s="297" t="s">
        <v>759</v>
      </c>
      <c r="I108" s="297" t="s">
        <v>721</v>
      </c>
      <c r="J108" s="297">
        <v>50</v>
      </c>
      <c r="K108" s="311"/>
    </row>
    <row r="109" s="1" customFormat="1" ht="15" customHeight="1">
      <c r="B109" s="322"/>
      <c r="C109" s="297" t="s">
        <v>727</v>
      </c>
      <c r="D109" s="297"/>
      <c r="E109" s="297"/>
      <c r="F109" s="320" t="s">
        <v>719</v>
      </c>
      <c r="G109" s="297"/>
      <c r="H109" s="297" t="s">
        <v>759</v>
      </c>
      <c r="I109" s="297" t="s">
        <v>729</v>
      </c>
      <c r="J109" s="297"/>
      <c r="K109" s="311"/>
    </row>
    <row r="110" s="1" customFormat="1" ht="15" customHeight="1">
      <c r="B110" s="322"/>
      <c r="C110" s="297" t="s">
        <v>738</v>
      </c>
      <c r="D110" s="297"/>
      <c r="E110" s="297"/>
      <c r="F110" s="320" t="s">
        <v>725</v>
      </c>
      <c r="G110" s="297"/>
      <c r="H110" s="297" t="s">
        <v>759</v>
      </c>
      <c r="I110" s="297" t="s">
        <v>721</v>
      </c>
      <c r="J110" s="297">
        <v>50</v>
      </c>
      <c r="K110" s="311"/>
    </row>
    <row r="111" s="1" customFormat="1" ht="15" customHeight="1">
      <c r="B111" s="322"/>
      <c r="C111" s="297" t="s">
        <v>746</v>
      </c>
      <c r="D111" s="297"/>
      <c r="E111" s="297"/>
      <c r="F111" s="320" t="s">
        <v>725</v>
      </c>
      <c r="G111" s="297"/>
      <c r="H111" s="297" t="s">
        <v>759</v>
      </c>
      <c r="I111" s="297" t="s">
        <v>721</v>
      </c>
      <c r="J111" s="297">
        <v>50</v>
      </c>
      <c r="K111" s="311"/>
    </row>
    <row r="112" s="1" customFormat="1" ht="15" customHeight="1">
      <c r="B112" s="322"/>
      <c r="C112" s="297" t="s">
        <v>744</v>
      </c>
      <c r="D112" s="297"/>
      <c r="E112" s="297"/>
      <c r="F112" s="320" t="s">
        <v>725</v>
      </c>
      <c r="G112" s="297"/>
      <c r="H112" s="297" t="s">
        <v>759</v>
      </c>
      <c r="I112" s="297" t="s">
        <v>721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719</v>
      </c>
      <c r="G113" s="297"/>
      <c r="H113" s="297" t="s">
        <v>760</v>
      </c>
      <c r="I113" s="297" t="s">
        <v>721</v>
      </c>
      <c r="J113" s="297">
        <v>20</v>
      </c>
      <c r="K113" s="311"/>
    </row>
    <row r="114" s="1" customFormat="1" ht="15" customHeight="1">
      <c r="B114" s="322"/>
      <c r="C114" s="297" t="s">
        <v>761</v>
      </c>
      <c r="D114" s="297"/>
      <c r="E114" s="297"/>
      <c r="F114" s="320" t="s">
        <v>719</v>
      </c>
      <c r="G114" s="297"/>
      <c r="H114" s="297" t="s">
        <v>762</v>
      </c>
      <c r="I114" s="297" t="s">
        <v>721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719</v>
      </c>
      <c r="G115" s="297"/>
      <c r="H115" s="297" t="s">
        <v>763</v>
      </c>
      <c r="I115" s="297" t="s">
        <v>754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719</v>
      </c>
      <c r="G116" s="297"/>
      <c r="H116" s="297" t="s">
        <v>764</v>
      </c>
      <c r="I116" s="297" t="s">
        <v>754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719</v>
      </c>
      <c r="G117" s="297"/>
      <c r="H117" s="297" t="s">
        <v>765</v>
      </c>
      <c r="I117" s="297" t="s">
        <v>766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767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713</v>
      </c>
      <c r="D123" s="312"/>
      <c r="E123" s="312"/>
      <c r="F123" s="312" t="s">
        <v>714</v>
      </c>
      <c r="G123" s="313"/>
      <c r="H123" s="312" t="s">
        <v>54</v>
      </c>
      <c r="I123" s="312" t="s">
        <v>57</v>
      </c>
      <c r="J123" s="312" t="s">
        <v>715</v>
      </c>
      <c r="K123" s="341"/>
    </row>
    <row r="124" s="1" customFormat="1" ht="17.25" customHeight="1">
      <c r="B124" s="340"/>
      <c r="C124" s="314" t="s">
        <v>716</v>
      </c>
      <c r="D124" s="314"/>
      <c r="E124" s="314"/>
      <c r="F124" s="315" t="s">
        <v>717</v>
      </c>
      <c r="G124" s="316"/>
      <c r="H124" s="314"/>
      <c r="I124" s="314"/>
      <c r="J124" s="314" t="s">
        <v>718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722</v>
      </c>
      <c r="D126" s="319"/>
      <c r="E126" s="319"/>
      <c r="F126" s="320" t="s">
        <v>719</v>
      </c>
      <c r="G126" s="297"/>
      <c r="H126" s="297" t="s">
        <v>759</v>
      </c>
      <c r="I126" s="297" t="s">
        <v>721</v>
      </c>
      <c r="J126" s="297">
        <v>120</v>
      </c>
      <c r="K126" s="345"/>
    </row>
    <row r="127" s="1" customFormat="1" ht="15" customHeight="1">
      <c r="B127" s="342"/>
      <c r="C127" s="297" t="s">
        <v>768</v>
      </c>
      <c r="D127" s="297"/>
      <c r="E127" s="297"/>
      <c r="F127" s="320" t="s">
        <v>719</v>
      </c>
      <c r="G127" s="297"/>
      <c r="H127" s="297" t="s">
        <v>769</v>
      </c>
      <c r="I127" s="297" t="s">
        <v>721</v>
      </c>
      <c r="J127" s="297" t="s">
        <v>770</v>
      </c>
      <c r="K127" s="345"/>
    </row>
    <row r="128" s="1" customFormat="1" ht="15" customHeight="1">
      <c r="B128" s="342"/>
      <c r="C128" s="297" t="s">
        <v>83</v>
      </c>
      <c r="D128" s="297"/>
      <c r="E128" s="297"/>
      <c r="F128" s="320" t="s">
        <v>719</v>
      </c>
      <c r="G128" s="297"/>
      <c r="H128" s="297" t="s">
        <v>771</v>
      </c>
      <c r="I128" s="297" t="s">
        <v>721</v>
      </c>
      <c r="J128" s="297" t="s">
        <v>770</v>
      </c>
      <c r="K128" s="345"/>
    </row>
    <row r="129" s="1" customFormat="1" ht="15" customHeight="1">
      <c r="B129" s="342"/>
      <c r="C129" s="297" t="s">
        <v>730</v>
      </c>
      <c r="D129" s="297"/>
      <c r="E129" s="297"/>
      <c r="F129" s="320" t="s">
        <v>725</v>
      </c>
      <c r="G129" s="297"/>
      <c r="H129" s="297" t="s">
        <v>731</v>
      </c>
      <c r="I129" s="297" t="s">
        <v>721</v>
      </c>
      <c r="J129" s="297">
        <v>15</v>
      </c>
      <c r="K129" s="345"/>
    </row>
    <row r="130" s="1" customFormat="1" ht="15" customHeight="1">
      <c r="B130" s="342"/>
      <c r="C130" s="323" t="s">
        <v>732</v>
      </c>
      <c r="D130" s="323"/>
      <c r="E130" s="323"/>
      <c r="F130" s="324" t="s">
        <v>725</v>
      </c>
      <c r="G130" s="323"/>
      <c r="H130" s="323" t="s">
        <v>733</v>
      </c>
      <c r="I130" s="323" t="s">
        <v>721</v>
      </c>
      <c r="J130" s="323">
        <v>15</v>
      </c>
      <c r="K130" s="345"/>
    </row>
    <row r="131" s="1" customFormat="1" ht="15" customHeight="1">
      <c r="B131" s="342"/>
      <c r="C131" s="323" t="s">
        <v>734</v>
      </c>
      <c r="D131" s="323"/>
      <c r="E131" s="323"/>
      <c r="F131" s="324" t="s">
        <v>725</v>
      </c>
      <c r="G131" s="323"/>
      <c r="H131" s="323" t="s">
        <v>735</v>
      </c>
      <c r="I131" s="323" t="s">
        <v>721</v>
      </c>
      <c r="J131" s="323">
        <v>20</v>
      </c>
      <c r="K131" s="345"/>
    </row>
    <row r="132" s="1" customFormat="1" ht="15" customHeight="1">
      <c r="B132" s="342"/>
      <c r="C132" s="323" t="s">
        <v>736</v>
      </c>
      <c r="D132" s="323"/>
      <c r="E132" s="323"/>
      <c r="F132" s="324" t="s">
        <v>725</v>
      </c>
      <c r="G132" s="323"/>
      <c r="H132" s="323" t="s">
        <v>737</v>
      </c>
      <c r="I132" s="323" t="s">
        <v>721</v>
      </c>
      <c r="J132" s="323">
        <v>20</v>
      </c>
      <c r="K132" s="345"/>
    </row>
    <row r="133" s="1" customFormat="1" ht="15" customHeight="1">
      <c r="B133" s="342"/>
      <c r="C133" s="297" t="s">
        <v>724</v>
      </c>
      <c r="D133" s="297"/>
      <c r="E133" s="297"/>
      <c r="F133" s="320" t="s">
        <v>725</v>
      </c>
      <c r="G133" s="297"/>
      <c r="H133" s="297" t="s">
        <v>759</v>
      </c>
      <c r="I133" s="297" t="s">
        <v>721</v>
      </c>
      <c r="J133" s="297">
        <v>50</v>
      </c>
      <c r="K133" s="345"/>
    </row>
    <row r="134" s="1" customFormat="1" ht="15" customHeight="1">
      <c r="B134" s="342"/>
      <c r="C134" s="297" t="s">
        <v>738</v>
      </c>
      <c r="D134" s="297"/>
      <c r="E134" s="297"/>
      <c r="F134" s="320" t="s">
        <v>725</v>
      </c>
      <c r="G134" s="297"/>
      <c r="H134" s="297" t="s">
        <v>759</v>
      </c>
      <c r="I134" s="297" t="s">
        <v>721</v>
      </c>
      <c r="J134" s="297">
        <v>50</v>
      </c>
      <c r="K134" s="345"/>
    </row>
    <row r="135" s="1" customFormat="1" ht="15" customHeight="1">
      <c r="B135" s="342"/>
      <c r="C135" s="297" t="s">
        <v>744</v>
      </c>
      <c r="D135" s="297"/>
      <c r="E135" s="297"/>
      <c r="F135" s="320" t="s">
        <v>725</v>
      </c>
      <c r="G135" s="297"/>
      <c r="H135" s="297" t="s">
        <v>759</v>
      </c>
      <c r="I135" s="297" t="s">
        <v>721</v>
      </c>
      <c r="J135" s="297">
        <v>50</v>
      </c>
      <c r="K135" s="345"/>
    </row>
    <row r="136" s="1" customFormat="1" ht="15" customHeight="1">
      <c r="B136" s="342"/>
      <c r="C136" s="297" t="s">
        <v>746</v>
      </c>
      <c r="D136" s="297"/>
      <c r="E136" s="297"/>
      <c r="F136" s="320" t="s">
        <v>725</v>
      </c>
      <c r="G136" s="297"/>
      <c r="H136" s="297" t="s">
        <v>759</v>
      </c>
      <c r="I136" s="297" t="s">
        <v>721</v>
      </c>
      <c r="J136" s="297">
        <v>50</v>
      </c>
      <c r="K136" s="345"/>
    </row>
    <row r="137" s="1" customFormat="1" ht="15" customHeight="1">
      <c r="B137" s="342"/>
      <c r="C137" s="297" t="s">
        <v>747</v>
      </c>
      <c r="D137" s="297"/>
      <c r="E137" s="297"/>
      <c r="F137" s="320" t="s">
        <v>725</v>
      </c>
      <c r="G137" s="297"/>
      <c r="H137" s="297" t="s">
        <v>772</v>
      </c>
      <c r="I137" s="297" t="s">
        <v>721</v>
      </c>
      <c r="J137" s="297">
        <v>255</v>
      </c>
      <c r="K137" s="345"/>
    </row>
    <row r="138" s="1" customFormat="1" ht="15" customHeight="1">
      <c r="B138" s="342"/>
      <c r="C138" s="297" t="s">
        <v>749</v>
      </c>
      <c r="D138" s="297"/>
      <c r="E138" s="297"/>
      <c r="F138" s="320" t="s">
        <v>719</v>
      </c>
      <c r="G138" s="297"/>
      <c r="H138" s="297" t="s">
        <v>773</v>
      </c>
      <c r="I138" s="297" t="s">
        <v>751</v>
      </c>
      <c r="J138" s="297"/>
      <c r="K138" s="345"/>
    </row>
    <row r="139" s="1" customFormat="1" ht="15" customHeight="1">
      <c r="B139" s="342"/>
      <c r="C139" s="297" t="s">
        <v>752</v>
      </c>
      <c r="D139" s="297"/>
      <c r="E139" s="297"/>
      <c r="F139" s="320" t="s">
        <v>719</v>
      </c>
      <c r="G139" s="297"/>
      <c r="H139" s="297" t="s">
        <v>774</v>
      </c>
      <c r="I139" s="297" t="s">
        <v>754</v>
      </c>
      <c r="J139" s="297"/>
      <c r="K139" s="345"/>
    </row>
    <row r="140" s="1" customFormat="1" ht="15" customHeight="1">
      <c r="B140" s="342"/>
      <c r="C140" s="297" t="s">
        <v>755</v>
      </c>
      <c r="D140" s="297"/>
      <c r="E140" s="297"/>
      <c r="F140" s="320" t="s">
        <v>719</v>
      </c>
      <c r="G140" s="297"/>
      <c r="H140" s="297" t="s">
        <v>755</v>
      </c>
      <c r="I140" s="297" t="s">
        <v>754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719</v>
      </c>
      <c r="G141" s="297"/>
      <c r="H141" s="297" t="s">
        <v>775</v>
      </c>
      <c r="I141" s="297" t="s">
        <v>754</v>
      </c>
      <c r="J141" s="297"/>
      <c r="K141" s="345"/>
    </row>
    <row r="142" s="1" customFormat="1" ht="15" customHeight="1">
      <c r="B142" s="342"/>
      <c r="C142" s="297" t="s">
        <v>776</v>
      </c>
      <c r="D142" s="297"/>
      <c r="E142" s="297"/>
      <c r="F142" s="320" t="s">
        <v>719</v>
      </c>
      <c r="G142" s="297"/>
      <c r="H142" s="297" t="s">
        <v>777</v>
      </c>
      <c r="I142" s="297" t="s">
        <v>754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778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713</v>
      </c>
      <c r="D148" s="312"/>
      <c r="E148" s="312"/>
      <c r="F148" s="312" t="s">
        <v>714</v>
      </c>
      <c r="G148" s="313"/>
      <c r="H148" s="312" t="s">
        <v>54</v>
      </c>
      <c r="I148" s="312" t="s">
        <v>57</v>
      </c>
      <c r="J148" s="312" t="s">
        <v>715</v>
      </c>
      <c r="K148" s="311"/>
    </row>
    <row r="149" s="1" customFormat="1" ht="17.25" customHeight="1">
      <c r="B149" s="309"/>
      <c r="C149" s="314" t="s">
        <v>716</v>
      </c>
      <c r="D149" s="314"/>
      <c r="E149" s="314"/>
      <c r="F149" s="315" t="s">
        <v>717</v>
      </c>
      <c r="G149" s="316"/>
      <c r="H149" s="314"/>
      <c r="I149" s="314"/>
      <c r="J149" s="314" t="s">
        <v>718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722</v>
      </c>
      <c r="D151" s="297"/>
      <c r="E151" s="297"/>
      <c r="F151" s="350" t="s">
        <v>719</v>
      </c>
      <c r="G151" s="297"/>
      <c r="H151" s="349" t="s">
        <v>759</v>
      </c>
      <c r="I151" s="349" t="s">
        <v>721</v>
      </c>
      <c r="J151" s="349">
        <v>120</v>
      </c>
      <c r="K151" s="345"/>
    </row>
    <row r="152" s="1" customFormat="1" ht="15" customHeight="1">
      <c r="B152" s="322"/>
      <c r="C152" s="349" t="s">
        <v>768</v>
      </c>
      <c r="D152" s="297"/>
      <c r="E152" s="297"/>
      <c r="F152" s="350" t="s">
        <v>719</v>
      </c>
      <c r="G152" s="297"/>
      <c r="H152" s="349" t="s">
        <v>779</v>
      </c>
      <c r="I152" s="349" t="s">
        <v>721</v>
      </c>
      <c r="J152" s="349" t="s">
        <v>770</v>
      </c>
      <c r="K152" s="345"/>
    </row>
    <row r="153" s="1" customFormat="1" ht="15" customHeight="1">
      <c r="B153" s="322"/>
      <c r="C153" s="349" t="s">
        <v>83</v>
      </c>
      <c r="D153" s="297"/>
      <c r="E153" s="297"/>
      <c r="F153" s="350" t="s">
        <v>719</v>
      </c>
      <c r="G153" s="297"/>
      <c r="H153" s="349" t="s">
        <v>780</v>
      </c>
      <c r="I153" s="349" t="s">
        <v>721</v>
      </c>
      <c r="J153" s="349" t="s">
        <v>770</v>
      </c>
      <c r="K153" s="345"/>
    </row>
    <row r="154" s="1" customFormat="1" ht="15" customHeight="1">
      <c r="B154" s="322"/>
      <c r="C154" s="349" t="s">
        <v>724</v>
      </c>
      <c r="D154" s="297"/>
      <c r="E154" s="297"/>
      <c r="F154" s="350" t="s">
        <v>725</v>
      </c>
      <c r="G154" s="297"/>
      <c r="H154" s="349" t="s">
        <v>759</v>
      </c>
      <c r="I154" s="349" t="s">
        <v>721</v>
      </c>
      <c r="J154" s="349">
        <v>50</v>
      </c>
      <c r="K154" s="345"/>
    </row>
    <row r="155" s="1" customFormat="1" ht="15" customHeight="1">
      <c r="B155" s="322"/>
      <c r="C155" s="349" t="s">
        <v>727</v>
      </c>
      <c r="D155" s="297"/>
      <c r="E155" s="297"/>
      <c r="F155" s="350" t="s">
        <v>719</v>
      </c>
      <c r="G155" s="297"/>
      <c r="H155" s="349" t="s">
        <v>759</v>
      </c>
      <c r="I155" s="349" t="s">
        <v>729</v>
      </c>
      <c r="J155" s="349"/>
      <c r="K155" s="345"/>
    </row>
    <row r="156" s="1" customFormat="1" ht="15" customHeight="1">
      <c r="B156" s="322"/>
      <c r="C156" s="349" t="s">
        <v>738</v>
      </c>
      <c r="D156" s="297"/>
      <c r="E156" s="297"/>
      <c r="F156" s="350" t="s">
        <v>725</v>
      </c>
      <c r="G156" s="297"/>
      <c r="H156" s="349" t="s">
        <v>759</v>
      </c>
      <c r="I156" s="349" t="s">
        <v>721</v>
      </c>
      <c r="J156" s="349">
        <v>50</v>
      </c>
      <c r="K156" s="345"/>
    </row>
    <row r="157" s="1" customFormat="1" ht="15" customHeight="1">
      <c r="B157" s="322"/>
      <c r="C157" s="349" t="s">
        <v>746</v>
      </c>
      <c r="D157" s="297"/>
      <c r="E157" s="297"/>
      <c r="F157" s="350" t="s">
        <v>725</v>
      </c>
      <c r="G157" s="297"/>
      <c r="H157" s="349" t="s">
        <v>759</v>
      </c>
      <c r="I157" s="349" t="s">
        <v>721</v>
      </c>
      <c r="J157" s="349">
        <v>50</v>
      </c>
      <c r="K157" s="345"/>
    </row>
    <row r="158" s="1" customFormat="1" ht="15" customHeight="1">
      <c r="B158" s="322"/>
      <c r="C158" s="349" t="s">
        <v>744</v>
      </c>
      <c r="D158" s="297"/>
      <c r="E158" s="297"/>
      <c r="F158" s="350" t="s">
        <v>725</v>
      </c>
      <c r="G158" s="297"/>
      <c r="H158" s="349" t="s">
        <v>759</v>
      </c>
      <c r="I158" s="349" t="s">
        <v>721</v>
      </c>
      <c r="J158" s="349">
        <v>50</v>
      </c>
      <c r="K158" s="345"/>
    </row>
    <row r="159" s="1" customFormat="1" ht="15" customHeight="1">
      <c r="B159" s="322"/>
      <c r="C159" s="349" t="s">
        <v>94</v>
      </c>
      <c r="D159" s="297"/>
      <c r="E159" s="297"/>
      <c r="F159" s="350" t="s">
        <v>719</v>
      </c>
      <c r="G159" s="297"/>
      <c r="H159" s="349" t="s">
        <v>781</v>
      </c>
      <c r="I159" s="349" t="s">
        <v>721</v>
      </c>
      <c r="J159" s="349" t="s">
        <v>782</v>
      </c>
      <c r="K159" s="345"/>
    </row>
    <row r="160" s="1" customFormat="1" ht="15" customHeight="1">
      <c r="B160" s="322"/>
      <c r="C160" s="349" t="s">
        <v>783</v>
      </c>
      <c r="D160" s="297"/>
      <c r="E160" s="297"/>
      <c r="F160" s="350" t="s">
        <v>719</v>
      </c>
      <c r="G160" s="297"/>
      <c r="H160" s="349" t="s">
        <v>784</v>
      </c>
      <c r="I160" s="349" t="s">
        <v>754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785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713</v>
      </c>
      <c r="D166" s="312"/>
      <c r="E166" s="312"/>
      <c r="F166" s="312" t="s">
        <v>714</v>
      </c>
      <c r="G166" s="354"/>
      <c r="H166" s="355" t="s">
        <v>54</v>
      </c>
      <c r="I166" s="355" t="s">
        <v>57</v>
      </c>
      <c r="J166" s="312" t="s">
        <v>715</v>
      </c>
      <c r="K166" s="289"/>
    </row>
    <row r="167" s="1" customFormat="1" ht="17.25" customHeight="1">
      <c r="B167" s="290"/>
      <c r="C167" s="314" t="s">
        <v>716</v>
      </c>
      <c r="D167" s="314"/>
      <c r="E167" s="314"/>
      <c r="F167" s="315" t="s">
        <v>717</v>
      </c>
      <c r="G167" s="356"/>
      <c r="H167" s="357"/>
      <c r="I167" s="357"/>
      <c r="J167" s="314" t="s">
        <v>718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722</v>
      </c>
      <c r="D169" s="297"/>
      <c r="E169" s="297"/>
      <c r="F169" s="320" t="s">
        <v>719</v>
      </c>
      <c r="G169" s="297"/>
      <c r="H169" s="297" t="s">
        <v>759</v>
      </c>
      <c r="I169" s="297" t="s">
        <v>721</v>
      </c>
      <c r="J169" s="297">
        <v>120</v>
      </c>
      <c r="K169" s="345"/>
    </row>
    <row r="170" s="1" customFormat="1" ht="15" customHeight="1">
      <c r="B170" s="322"/>
      <c r="C170" s="297" t="s">
        <v>768</v>
      </c>
      <c r="D170" s="297"/>
      <c r="E170" s="297"/>
      <c r="F170" s="320" t="s">
        <v>719</v>
      </c>
      <c r="G170" s="297"/>
      <c r="H170" s="297" t="s">
        <v>769</v>
      </c>
      <c r="I170" s="297" t="s">
        <v>721</v>
      </c>
      <c r="J170" s="297" t="s">
        <v>770</v>
      </c>
      <c r="K170" s="345"/>
    </row>
    <row r="171" s="1" customFormat="1" ht="15" customHeight="1">
      <c r="B171" s="322"/>
      <c r="C171" s="297" t="s">
        <v>83</v>
      </c>
      <c r="D171" s="297"/>
      <c r="E171" s="297"/>
      <c r="F171" s="320" t="s">
        <v>719</v>
      </c>
      <c r="G171" s="297"/>
      <c r="H171" s="297" t="s">
        <v>786</v>
      </c>
      <c r="I171" s="297" t="s">
        <v>721</v>
      </c>
      <c r="J171" s="297" t="s">
        <v>770</v>
      </c>
      <c r="K171" s="345"/>
    </row>
    <row r="172" s="1" customFormat="1" ht="15" customHeight="1">
      <c r="B172" s="322"/>
      <c r="C172" s="297" t="s">
        <v>724</v>
      </c>
      <c r="D172" s="297"/>
      <c r="E172" s="297"/>
      <c r="F172" s="320" t="s">
        <v>725</v>
      </c>
      <c r="G172" s="297"/>
      <c r="H172" s="297" t="s">
        <v>786</v>
      </c>
      <c r="I172" s="297" t="s">
        <v>721</v>
      </c>
      <c r="J172" s="297">
        <v>50</v>
      </c>
      <c r="K172" s="345"/>
    </row>
    <row r="173" s="1" customFormat="1" ht="15" customHeight="1">
      <c r="B173" s="322"/>
      <c r="C173" s="297" t="s">
        <v>727</v>
      </c>
      <c r="D173" s="297"/>
      <c r="E173" s="297"/>
      <c r="F173" s="320" t="s">
        <v>719</v>
      </c>
      <c r="G173" s="297"/>
      <c r="H173" s="297" t="s">
        <v>786</v>
      </c>
      <c r="I173" s="297" t="s">
        <v>729</v>
      </c>
      <c r="J173" s="297"/>
      <c r="K173" s="345"/>
    </row>
    <row r="174" s="1" customFormat="1" ht="15" customHeight="1">
      <c r="B174" s="322"/>
      <c r="C174" s="297" t="s">
        <v>738</v>
      </c>
      <c r="D174" s="297"/>
      <c r="E174" s="297"/>
      <c r="F174" s="320" t="s">
        <v>725</v>
      </c>
      <c r="G174" s="297"/>
      <c r="H174" s="297" t="s">
        <v>786</v>
      </c>
      <c r="I174" s="297" t="s">
        <v>721</v>
      </c>
      <c r="J174" s="297">
        <v>50</v>
      </c>
      <c r="K174" s="345"/>
    </row>
    <row r="175" s="1" customFormat="1" ht="15" customHeight="1">
      <c r="B175" s="322"/>
      <c r="C175" s="297" t="s">
        <v>746</v>
      </c>
      <c r="D175" s="297"/>
      <c r="E175" s="297"/>
      <c r="F175" s="320" t="s">
        <v>725</v>
      </c>
      <c r="G175" s="297"/>
      <c r="H175" s="297" t="s">
        <v>786</v>
      </c>
      <c r="I175" s="297" t="s">
        <v>721</v>
      </c>
      <c r="J175" s="297">
        <v>50</v>
      </c>
      <c r="K175" s="345"/>
    </row>
    <row r="176" s="1" customFormat="1" ht="15" customHeight="1">
      <c r="B176" s="322"/>
      <c r="C176" s="297" t="s">
        <v>744</v>
      </c>
      <c r="D176" s="297"/>
      <c r="E176" s="297"/>
      <c r="F176" s="320" t="s">
        <v>725</v>
      </c>
      <c r="G176" s="297"/>
      <c r="H176" s="297" t="s">
        <v>786</v>
      </c>
      <c r="I176" s="297" t="s">
        <v>721</v>
      </c>
      <c r="J176" s="297">
        <v>50</v>
      </c>
      <c r="K176" s="345"/>
    </row>
    <row r="177" s="1" customFormat="1" ht="15" customHeight="1">
      <c r="B177" s="322"/>
      <c r="C177" s="297" t="s">
        <v>109</v>
      </c>
      <c r="D177" s="297"/>
      <c r="E177" s="297"/>
      <c r="F177" s="320" t="s">
        <v>719</v>
      </c>
      <c r="G177" s="297"/>
      <c r="H177" s="297" t="s">
        <v>787</v>
      </c>
      <c r="I177" s="297" t="s">
        <v>788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719</v>
      </c>
      <c r="G178" s="297"/>
      <c r="H178" s="297" t="s">
        <v>789</v>
      </c>
      <c r="I178" s="297" t="s">
        <v>790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719</v>
      </c>
      <c r="G179" s="297"/>
      <c r="H179" s="297" t="s">
        <v>791</v>
      </c>
      <c r="I179" s="297" t="s">
        <v>721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719</v>
      </c>
      <c r="G180" s="297"/>
      <c r="H180" s="297" t="s">
        <v>792</v>
      </c>
      <c r="I180" s="297" t="s">
        <v>721</v>
      </c>
      <c r="J180" s="297">
        <v>255</v>
      </c>
      <c r="K180" s="345"/>
    </row>
    <row r="181" s="1" customFormat="1" ht="15" customHeight="1">
      <c r="B181" s="322"/>
      <c r="C181" s="297" t="s">
        <v>110</v>
      </c>
      <c r="D181" s="297"/>
      <c r="E181" s="297"/>
      <c r="F181" s="320" t="s">
        <v>719</v>
      </c>
      <c r="G181" s="297"/>
      <c r="H181" s="297" t="s">
        <v>683</v>
      </c>
      <c r="I181" s="297" t="s">
        <v>721</v>
      </c>
      <c r="J181" s="297">
        <v>10</v>
      </c>
      <c r="K181" s="345"/>
    </row>
    <row r="182" s="1" customFormat="1" ht="15" customHeight="1">
      <c r="B182" s="322"/>
      <c r="C182" s="297" t="s">
        <v>111</v>
      </c>
      <c r="D182" s="297"/>
      <c r="E182" s="297"/>
      <c r="F182" s="320" t="s">
        <v>719</v>
      </c>
      <c r="G182" s="297"/>
      <c r="H182" s="297" t="s">
        <v>793</v>
      </c>
      <c r="I182" s="297" t="s">
        <v>754</v>
      </c>
      <c r="J182" s="297"/>
      <c r="K182" s="345"/>
    </row>
    <row r="183" s="1" customFormat="1" ht="15" customHeight="1">
      <c r="B183" s="322"/>
      <c r="C183" s="297" t="s">
        <v>794</v>
      </c>
      <c r="D183" s="297"/>
      <c r="E183" s="297"/>
      <c r="F183" s="320" t="s">
        <v>719</v>
      </c>
      <c r="G183" s="297"/>
      <c r="H183" s="297" t="s">
        <v>795</v>
      </c>
      <c r="I183" s="297" t="s">
        <v>754</v>
      </c>
      <c r="J183" s="297"/>
      <c r="K183" s="345"/>
    </row>
    <row r="184" s="1" customFormat="1" ht="15" customHeight="1">
      <c r="B184" s="322"/>
      <c r="C184" s="297" t="s">
        <v>783</v>
      </c>
      <c r="D184" s="297"/>
      <c r="E184" s="297"/>
      <c r="F184" s="320" t="s">
        <v>719</v>
      </c>
      <c r="G184" s="297"/>
      <c r="H184" s="297" t="s">
        <v>796</v>
      </c>
      <c r="I184" s="297" t="s">
        <v>754</v>
      </c>
      <c r="J184" s="297"/>
      <c r="K184" s="345"/>
    </row>
    <row r="185" s="1" customFormat="1" ht="15" customHeight="1">
      <c r="B185" s="322"/>
      <c r="C185" s="297" t="s">
        <v>113</v>
      </c>
      <c r="D185" s="297"/>
      <c r="E185" s="297"/>
      <c r="F185" s="320" t="s">
        <v>725</v>
      </c>
      <c r="G185" s="297"/>
      <c r="H185" s="297" t="s">
        <v>797</v>
      </c>
      <c r="I185" s="297" t="s">
        <v>721</v>
      </c>
      <c r="J185" s="297">
        <v>50</v>
      </c>
      <c r="K185" s="345"/>
    </row>
    <row r="186" s="1" customFormat="1" ht="15" customHeight="1">
      <c r="B186" s="322"/>
      <c r="C186" s="297" t="s">
        <v>798</v>
      </c>
      <c r="D186" s="297"/>
      <c r="E186" s="297"/>
      <c r="F186" s="320" t="s">
        <v>725</v>
      </c>
      <c r="G186" s="297"/>
      <c r="H186" s="297" t="s">
        <v>799</v>
      </c>
      <c r="I186" s="297" t="s">
        <v>800</v>
      </c>
      <c r="J186" s="297"/>
      <c r="K186" s="345"/>
    </row>
    <row r="187" s="1" customFormat="1" ht="15" customHeight="1">
      <c r="B187" s="322"/>
      <c r="C187" s="297" t="s">
        <v>801</v>
      </c>
      <c r="D187" s="297"/>
      <c r="E187" s="297"/>
      <c r="F187" s="320" t="s">
        <v>725</v>
      </c>
      <c r="G187" s="297"/>
      <c r="H187" s="297" t="s">
        <v>802</v>
      </c>
      <c r="I187" s="297" t="s">
        <v>800</v>
      </c>
      <c r="J187" s="297"/>
      <c r="K187" s="345"/>
    </row>
    <row r="188" s="1" customFormat="1" ht="15" customHeight="1">
      <c r="B188" s="322"/>
      <c r="C188" s="297" t="s">
        <v>803</v>
      </c>
      <c r="D188" s="297"/>
      <c r="E188" s="297"/>
      <c r="F188" s="320" t="s">
        <v>725</v>
      </c>
      <c r="G188" s="297"/>
      <c r="H188" s="297" t="s">
        <v>804</v>
      </c>
      <c r="I188" s="297" t="s">
        <v>800</v>
      </c>
      <c r="J188" s="297"/>
      <c r="K188" s="345"/>
    </row>
    <row r="189" s="1" customFormat="1" ht="15" customHeight="1">
      <c r="B189" s="322"/>
      <c r="C189" s="358" t="s">
        <v>805</v>
      </c>
      <c r="D189" s="297"/>
      <c r="E189" s="297"/>
      <c r="F189" s="320" t="s">
        <v>725</v>
      </c>
      <c r="G189" s="297"/>
      <c r="H189" s="297" t="s">
        <v>806</v>
      </c>
      <c r="I189" s="297" t="s">
        <v>807</v>
      </c>
      <c r="J189" s="359" t="s">
        <v>808</v>
      </c>
      <c r="K189" s="345"/>
    </row>
    <row r="190" s="17" customFormat="1" ht="15" customHeight="1">
      <c r="B190" s="360"/>
      <c r="C190" s="361" t="s">
        <v>809</v>
      </c>
      <c r="D190" s="362"/>
      <c r="E190" s="362"/>
      <c r="F190" s="363" t="s">
        <v>725</v>
      </c>
      <c r="G190" s="362"/>
      <c r="H190" s="362" t="s">
        <v>810</v>
      </c>
      <c r="I190" s="362" t="s">
        <v>807</v>
      </c>
      <c r="J190" s="364" t="s">
        <v>808</v>
      </c>
      <c r="K190" s="365"/>
    </row>
    <row r="191" s="1" customFormat="1" ht="15" customHeight="1">
      <c r="B191" s="322"/>
      <c r="C191" s="358" t="s">
        <v>42</v>
      </c>
      <c r="D191" s="297"/>
      <c r="E191" s="297"/>
      <c r="F191" s="320" t="s">
        <v>719</v>
      </c>
      <c r="G191" s="297"/>
      <c r="H191" s="294" t="s">
        <v>811</v>
      </c>
      <c r="I191" s="297" t="s">
        <v>812</v>
      </c>
      <c r="J191" s="297"/>
      <c r="K191" s="345"/>
    </row>
    <row r="192" s="1" customFormat="1" ht="15" customHeight="1">
      <c r="B192" s="322"/>
      <c r="C192" s="358" t="s">
        <v>813</v>
      </c>
      <c r="D192" s="297"/>
      <c r="E192" s="297"/>
      <c r="F192" s="320" t="s">
        <v>719</v>
      </c>
      <c r="G192" s="297"/>
      <c r="H192" s="297" t="s">
        <v>814</v>
      </c>
      <c r="I192" s="297" t="s">
        <v>754</v>
      </c>
      <c r="J192" s="297"/>
      <c r="K192" s="345"/>
    </row>
    <row r="193" s="1" customFormat="1" ht="15" customHeight="1">
      <c r="B193" s="322"/>
      <c r="C193" s="358" t="s">
        <v>815</v>
      </c>
      <c r="D193" s="297"/>
      <c r="E193" s="297"/>
      <c r="F193" s="320" t="s">
        <v>719</v>
      </c>
      <c r="G193" s="297"/>
      <c r="H193" s="297" t="s">
        <v>816</v>
      </c>
      <c r="I193" s="297" t="s">
        <v>754</v>
      </c>
      <c r="J193" s="297"/>
      <c r="K193" s="345"/>
    </row>
    <row r="194" s="1" customFormat="1" ht="15" customHeight="1">
      <c r="B194" s="322"/>
      <c r="C194" s="358" t="s">
        <v>817</v>
      </c>
      <c r="D194" s="297"/>
      <c r="E194" s="297"/>
      <c r="F194" s="320" t="s">
        <v>725</v>
      </c>
      <c r="G194" s="297"/>
      <c r="H194" s="297" t="s">
        <v>818</v>
      </c>
      <c r="I194" s="297" t="s">
        <v>754</v>
      </c>
      <c r="J194" s="297"/>
      <c r="K194" s="345"/>
    </row>
    <row r="195" s="1" customFormat="1" ht="15" customHeight="1">
      <c r="B195" s="351"/>
      <c r="C195" s="366"/>
      <c r="D195" s="331"/>
      <c r="E195" s="331"/>
      <c r="F195" s="331"/>
      <c r="G195" s="331"/>
      <c r="H195" s="331"/>
      <c r="I195" s="331"/>
      <c r="J195" s="331"/>
      <c r="K195" s="352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33"/>
      <c r="C197" s="343"/>
      <c r="D197" s="343"/>
      <c r="E197" s="343"/>
      <c r="F197" s="353"/>
      <c r="G197" s="343"/>
      <c r="H197" s="343"/>
      <c r="I197" s="343"/>
      <c r="J197" s="343"/>
      <c r="K197" s="333"/>
    </row>
    <row r="198" s="1" customFormat="1" ht="18.75" customHeight="1">
      <c r="B198" s="305"/>
      <c r="C198" s="305"/>
      <c r="D198" s="305"/>
      <c r="E198" s="305"/>
      <c r="F198" s="305"/>
      <c r="G198" s="305"/>
      <c r="H198" s="305"/>
      <c r="I198" s="305"/>
      <c r="J198" s="305"/>
      <c r="K198" s="305"/>
    </row>
    <row r="199" s="1" customFormat="1" ht="13.5">
      <c r="B199" s="284"/>
      <c r="C199" s="285"/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1">
      <c r="B200" s="287"/>
      <c r="C200" s="288" t="s">
        <v>819</v>
      </c>
      <c r="D200" s="288"/>
      <c r="E200" s="288"/>
      <c r="F200" s="288"/>
      <c r="G200" s="288"/>
      <c r="H200" s="288"/>
      <c r="I200" s="288"/>
      <c r="J200" s="288"/>
      <c r="K200" s="289"/>
    </row>
    <row r="201" s="1" customFormat="1" ht="25.5" customHeight="1">
      <c r="B201" s="287"/>
      <c r="C201" s="367" t="s">
        <v>820</v>
      </c>
      <c r="D201" s="367"/>
      <c r="E201" s="367"/>
      <c r="F201" s="367" t="s">
        <v>821</v>
      </c>
      <c r="G201" s="368"/>
      <c r="H201" s="367" t="s">
        <v>822</v>
      </c>
      <c r="I201" s="367"/>
      <c r="J201" s="367"/>
      <c r="K201" s="289"/>
    </row>
    <row r="202" s="1" customFormat="1" ht="5.25" customHeight="1">
      <c r="B202" s="322"/>
      <c r="C202" s="317"/>
      <c r="D202" s="317"/>
      <c r="E202" s="317"/>
      <c r="F202" s="317"/>
      <c r="G202" s="343"/>
      <c r="H202" s="317"/>
      <c r="I202" s="317"/>
      <c r="J202" s="317"/>
      <c r="K202" s="345"/>
    </row>
    <row r="203" s="1" customFormat="1" ht="15" customHeight="1">
      <c r="B203" s="322"/>
      <c r="C203" s="297" t="s">
        <v>812</v>
      </c>
      <c r="D203" s="297"/>
      <c r="E203" s="297"/>
      <c r="F203" s="320" t="s">
        <v>43</v>
      </c>
      <c r="G203" s="297"/>
      <c r="H203" s="297" t="s">
        <v>823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44</v>
      </c>
      <c r="G204" s="297"/>
      <c r="H204" s="297" t="s">
        <v>824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47</v>
      </c>
      <c r="G205" s="297"/>
      <c r="H205" s="297" t="s">
        <v>825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45</v>
      </c>
      <c r="G206" s="297"/>
      <c r="H206" s="297" t="s">
        <v>826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 t="s">
        <v>46</v>
      </c>
      <c r="G207" s="297"/>
      <c r="H207" s="297" t="s">
        <v>827</v>
      </c>
      <c r="I207" s="297"/>
      <c r="J207" s="297"/>
      <c r="K207" s="345"/>
    </row>
    <row r="208" s="1" customFormat="1" ht="15" customHeight="1">
      <c r="B208" s="322"/>
      <c r="C208" s="297"/>
      <c r="D208" s="297"/>
      <c r="E208" s="297"/>
      <c r="F208" s="320"/>
      <c r="G208" s="297"/>
      <c r="H208" s="297"/>
      <c r="I208" s="297"/>
      <c r="J208" s="297"/>
      <c r="K208" s="345"/>
    </row>
    <row r="209" s="1" customFormat="1" ht="15" customHeight="1">
      <c r="B209" s="322"/>
      <c r="C209" s="297" t="s">
        <v>766</v>
      </c>
      <c r="D209" s="297"/>
      <c r="E209" s="297"/>
      <c r="F209" s="320" t="s">
        <v>78</v>
      </c>
      <c r="G209" s="297"/>
      <c r="H209" s="297" t="s">
        <v>828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662</v>
      </c>
      <c r="G210" s="297"/>
      <c r="H210" s="297" t="s">
        <v>663</v>
      </c>
      <c r="I210" s="297"/>
      <c r="J210" s="297"/>
      <c r="K210" s="345"/>
    </row>
    <row r="211" s="1" customFormat="1" ht="15" customHeight="1">
      <c r="B211" s="322"/>
      <c r="C211" s="297"/>
      <c r="D211" s="297"/>
      <c r="E211" s="297"/>
      <c r="F211" s="320" t="s">
        <v>660</v>
      </c>
      <c r="G211" s="297"/>
      <c r="H211" s="297" t="s">
        <v>829</v>
      </c>
      <c r="I211" s="297"/>
      <c r="J211" s="297"/>
      <c r="K211" s="345"/>
    </row>
    <row r="212" s="1" customFormat="1" ht="15" customHeight="1">
      <c r="B212" s="369"/>
      <c r="C212" s="297"/>
      <c r="D212" s="297"/>
      <c r="E212" s="297"/>
      <c r="F212" s="320" t="s">
        <v>664</v>
      </c>
      <c r="G212" s="358"/>
      <c r="H212" s="349" t="s">
        <v>665</v>
      </c>
      <c r="I212" s="349"/>
      <c r="J212" s="349"/>
      <c r="K212" s="370"/>
    </row>
    <row r="213" s="1" customFormat="1" ht="15" customHeight="1">
      <c r="B213" s="369"/>
      <c r="C213" s="297"/>
      <c r="D213" s="297"/>
      <c r="E213" s="297"/>
      <c r="F213" s="320" t="s">
        <v>666</v>
      </c>
      <c r="G213" s="358"/>
      <c r="H213" s="349" t="s">
        <v>830</v>
      </c>
      <c r="I213" s="349"/>
      <c r="J213" s="349"/>
      <c r="K213" s="370"/>
    </row>
    <row r="214" s="1" customFormat="1" ht="15" customHeight="1">
      <c r="B214" s="369"/>
      <c r="C214" s="297"/>
      <c r="D214" s="297"/>
      <c r="E214" s="297"/>
      <c r="F214" s="320"/>
      <c r="G214" s="358"/>
      <c r="H214" s="349"/>
      <c r="I214" s="349"/>
      <c r="J214" s="349"/>
      <c r="K214" s="370"/>
    </row>
    <row r="215" s="1" customFormat="1" ht="15" customHeight="1">
      <c r="B215" s="369"/>
      <c r="C215" s="297" t="s">
        <v>790</v>
      </c>
      <c r="D215" s="297"/>
      <c r="E215" s="297"/>
      <c r="F215" s="320">
        <v>1</v>
      </c>
      <c r="G215" s="358"/>
      <c r="H215" s="349" t="s">
        <v>831</v>
      </c>
      <c r="I215" s="349"/>
      <c r="J215" s="349"/>
      <c r="K215" s="370"/>
    </row>
    <row r="216" s="1" customFormat="1" ht="15" customHeight="1">
      <c r="B216" s="369"/>
      <c r="C216" s="297"/>
      <c r="D216" s="297"/>
      <c r="E216" s="297"/>
      <c r="F216" s="320">
        <v>2</v>
      </c>
      <c r="G216" s="358"/>
      <c r="H216" s="349" t="s">
        <v>832</v>
      </c>
      <c r="I216" s="349"/>
      <c r="J216" s="349"/>
      <c r="K216" s="370"/>
    </row>
    <row r="217" s="1" customFormat="1" ht="15" customHeight="1">
      <c r="B217" s="369"/>
      <c r="C217" s="297"/>
      <c r="D217" s="297"/>
      <c r="E217" s="297"/>
      <c r="F217" s="320">
        <v>3</v>
      </c>
      <c r="G217" s="358"/>
      <c r="H217" s="349" t="s">
        <v>833</v>
      </c>
      <c r="I217" s="349"/>
      <c r="J217" s="349"/>
      <c r="K217" s="370"/>
    </row>
    <row r="218" s="1" customFormat="1" ht="15" customHeight="1">
      <c r="B218" s="369"/>
      <c r="C218" s="297"/>
      <c r="D218" s="297"/>
      <c r="E218" s="297"/>
      <c r="F218" s="320">
        <v>4</v>
      </c>
      <c r="G218" s="358"/>
      <c r="H218" s="349" t="s">
        <v>834</v>
      </c>
      <c r="I218" s="349"/>
      <c r="J218" s="349"/>
      <c r="K218" s="370"/>
    </row>
    <row r="219" s="1" customFormat="1" ht="12.75" customHeight="1">
      <c r="B219" s="371"/>
      <c r="C219" s="372"/>
      <c r="D219" s="372"/>
      <c r="E219" s="372"/>
      <c r="F219" s="372"/>
      <c r="G219" s="372"/>
      <c r="H219" s="372"/>
      <c r="I219" s="372"/>
      <c r="J219" s="372"/>
      <c r="K219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ROZPOCTAR-03\Ondra</dc:creator>
  <cp:lastModifiedBy>ROZPOCTAR-03\Ondra</cp:lastModifiedBy>
  <dcterms:created xsi:type="dcterms:W3CDTF">2024-05-23T10:06:05Z</dcterms:created>
  <dcterms:modified xsi:type="dcterms:W3CDTF">2024-05-23T10:06:06Z</dcterms:modified>
</cp:coreProperties>
</file>